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R:\EVZ\EVZ 20\Ausschreibungen 2026\V0200-V0299\V0252-2026_GS\1 Eingangsprüfung\Vergabeunterlagen für Bieter\Dateien für Anforderung\"/>
    </mc:Choice>
  </mc:AlternateContent>
  <xr:revisionPtr revIDLastSave="0" documentId="8_{64CC88B6-9BF4-4A8F-9D97-97AC6313E39A}" xr6:coauthVersionLast="47" xr6:coauthVersionMax="47" xr10:uidLastSave="{00000000-0000-0000-0000-000000000000}"/>
  <bookViews>
    <workbookView xWindow="-120" yWindow="-120" windowWidth="29040" windowHeight="15720" tabRatio="688" activeTab="2" xr2:uid="{00000000-000D-0000-FFFF-FFFF00000000}"/>
  </bookViews>
  <sheets>
    <sheet name="Vorblatt" sheetId="20" r:id="rId1"/>
    <sheet name="Raumverzeichnis" sheetId="12" r:id="rId2"/>
    <sheet name="LB Gesamtkalkulation" sheetId="24" r:id="rId3"/>
    <sheet name="LB RG Verwaltungsgeb" sheetId="28" r:id="rId4"/>
  </sheets>
  <definedNames>
    <definedName name="_xlnm._FilterDatabase" localSheetId="3" hidden="1">'LB RG Verwaltungsgeb'!$A$6:$A$492</definedName>
    <definedName name="_xlnm.Print_Area" localSheetId="2">'LB Gesamtkalkulation'!$A$1:$K$72</definedName>
    <definedName name="_xlnm.Print_Area" localSheetId="3">'LB RG Verwaltungsgeb'!$A$1:$D$504</definedName>
    <definedName name="_xlnm.Print_Area" localSheetId="1">Raumverzeichnis!$A:$Q</definedName>
    <definedName name="_xlnm.Print_Titles" localSheetId="2">'LB Gesamtkalkulation'!$A:$K,'LB Gesamtkalkulation'!$1:$8</definedName>
    <definedName name="_xlnm.Print_Titles" localSheetId="3">'LB RG Verwaltungsgeb'!$1:$5</definedName>
    <definedName name="_xlnm.Print_Titles" localSheetId="1">Raumverzeichnis!$1:$10</definedName>
    <definedName name="ExportTitel">Vorblatt!$D$3</definedName>
    <definedName name="SVS_GR">'LB Gesamtkalkulation'!$D$44</definedName>
    <definedName name="SVS_UR">'LB Gesamtkalkulation'!$D$38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24" l="1"/>
  <c r="D23" i="24"/>
  <c r="K14" i="24"/>
  <c r="I14" i="24"/>
  <c r="G14" i="24"/>
  <c r="K19" i="24"/>
  <c r="I19" i="24"/>
  <c r="G19" i="24"/>
  <c r="K20" i="24"/>
  <c r="I20" i="24"/>
  <c r="G20" i="24"/>
  <c r="K17" i="24"/>
  <c r="I17" i="24"/>
  <c r="G17" i="24"/>
  <c r="K21" i="24"/>
  <c r="I21" i="24"/>
  <c r="G21" i="24"/>
  <c r="K16" i="24"/>
  <c r="I16" i="24"/>
  <c r="G16" i="24"/>
  <c r="K15" i="24"/>
  <c r="I15" i="24"/>
  <c r="G15" i="24"/>
  <c r="K22" i="24"/>
  <c r="I22" i="24"/>
  <c r="G22" i="24"/>
  <c r="K18" i="24"/>
  <c r="I18" i="24"/>
  <c r="G18" i="24"/>
  <c r="M279" i="12"/>
  <c r="M278" i="12"/>
  <c r="L278" i="12"/>
  <c r="M277" i="12"/>
  <c r="O277" i="12" s="1"/>
  <c r="O276" i="12"/>
  <c r="M276" i="12"/>
  <c r="O275" i="12"/>
  <c r="M275" i="12"/>
  <c r="M274" i="12"/>
  <c r="O274" i="12" s="1"/>
  <c r="O273" i="12"/>
  <c r="M273" i="12"/>
  <c r="O272" i="12"/>
  <c r="M272" i="12"/>
  <c r="M271" i="12"/>
  <c r="O271" i="12" s="1"/>
  <c r="O270" i="12"/>
  <c r="M270" i="12"/>
  <c r="O269" i="12"/>
  <c r="M269" i="12"/>
  <c r="M268" i="12"/>
  <c r="O268" i="12" s="1"/>
  <c r="O267" i="12"/>
  <c r="M267" i="12"/>
  <c r="O266" i="12"/>
  <c r="M266" i="12"/>
  <c r="M265" i="12"/>
  <c r="O265" i="12" s="1"/>
  <c r="O264" i="12"/>
  <c r="M264" i="12"/>
  <c r="O263" i="12"/>
  <c r="M263" i="12"/>
  <c r="M262" i="12"/>
  <c r="O262" i="12" s="1"/>
  <c r="O261" i="12"/>
  <c r="M261" i="12"/>
  <c r="O260" i="12"/>
  <c r="M260" i="12"/>
  <c r="M259" i="12"/>
  <c r="O259" i="12" s="1"/>
  <c r="O258" i="12"/>
  <c r="M258" i="12"/>
  <c r="O257" i="12"/>
  <c r="M257" i="12"/>
  <c r="M256" i="12"/>
  <c r="O256" i="12" s="1"/>
  <c r="O255" i="12"/>
  <c r="M255" i="12"/>
  <c r="O254" i="12"/>
  <c r="M254" i="12"/>
  <c r="M253" i="12"/>
  <c r="O253" i="12" s="1"/>
  <c r="O252" i="12"/>
  <c r="M252" i="12"/>
  <c r="O251" i="12"/>
  <c r="M251" i="12"/>
  <c r="M250" i="12"/>
  <c r="O250" i="12" s="1"/>
  <c r="O249" i="12"/>
  <c r="M249" i="12"/>
  <c r="O248" i="12"/>
  <c r="M248" i="12"/>
  <c r="M247" i="12"/>
  <c r="O247" i="12" s="1"/>
  <c r="O246" i="12"/>
  <c r="M246" i="12"/>
  <c r="O245" i="12"/>
  <c r="M245" i="12"/>
  <c r="M244" i="12"/>
  <c r="O244" i="12" s="1"/>
  <c r="O243" i="12"/>
  <c r="M243" i="12"/>
  <c r="O242" i="12"/>
  <c r="M242" i="12"/>
  <c r="M241" i="12"/>
  <c r="O241" i="12" s="1"/>
  <c r="O240" i="12"/>
  <c r="M240" i="12"/>
  <c r="O239" i="12"/>
  <c r="M239" i="12"/>
  <c r="M238" i="12"/>
  <c r="O238" i="12" s="1"/>
  <c r="O237" i="12"/>
  <c r="M237" i="12"/>
  <c r="O236" i="12"/>
  <c r="M236" i="12"/>
  <c r="M235" i="12"/>
  <c r="O235" i="12" s="1"/>
  <c r="O234" i="12"/>
  <c r="M234" i="12"/>
  <c r="O233" i="12"/>
  <c r="M233" i="12"/>
  <c r="M232" i="12"/>
  <c r="O232" i="12" s="1"/>
  <c r="O231" i="12"/>
  <c r="M231" i="12"/>
  <c r="O230" i="12"/>
  <c r="M230" i="12"/>
  <c r="M229" i="12"/>
  <c r="O229" i="12" s="1"/>
  <c r="O228" i="12"/>
  <c r="M228" i="12"/>
  <c r="O227" i="12"/>
  <c r="M227" i="12"/>
  <c r="M226" i="12"/>
  <c r="O226" i="12" s="1"/>
  <c r="O225" i="12"/>
  <c r="M225" i="12"/>
  <c r="O224" i="12"/>
  <c r="M224" i="12"/>
  <c r="M223" i="12"/>
  <c r="O223" i="12" s="1"/>
  <c r="O222" i="12"/>
  <c r="M222" i="12"/>
  <c r="O221" i="12"/>
  <c r="M221" i="12"/>
  <c r="M220" i="12"/>
  <c r="O220" i="12" s="1"/>
  <c r="O219" i="12"/>
  <c r="M219" i="12"/>
  <c r="O218" i="12"/>
  <c r="M218" i="12"/>
  <c r="M217" i="12"/>
  <c r="O217" i="12" s="1"/>
  <c r="O216" i="12"/>
  <c r="M216" i="12"/>
  <c r="O215" i="12"/>
  <c r="M215" i="12"/>
  <c r="M214" i="12"/>
  <c r="O214" i="12" s="1"/>
  <c r="O213" i="12"/>
  <c r="M213" i="12"/>
  <c r="O212" i="12"/>
  <c r="M212" i="12"/>
  <c r="M211" i="12"/>
  <c r="O211" i="12" s="1"/>
  <c r="O210" i="12"/>
  <c r="M210" i="12"/>
  <c r="O209" i="12"/>
  <c r="M209" i="12"/>
  <c r="M208" i="12"/>
  <c r="O208" i="12" s="1"/>
  <c r="O207" i="12"/>
  <c r="M207" i="12"/>
  <c r="O206" i="12"/>
  <c r="M206" i="12"/>
  <c r="M205" i="12"/>
  <c r="O205" i="12" s="1"/>
  <c r="O204" i="12"/>
  <c r="M204" i="12"/>
  <c r="O203" i="12"/>
  <c r="M203" i="12"/>
  <c r="M202" i="12"/>
  <c r="O202" i="12" s="1"/>
  <c r="O201" i="12"/>
  <c r="M201" i="12"/>
  <c r="O200" i="12"/>
  <c r="M200" i="12"/>
  <c r="M199" i="12"/>
  <c r="O199" i="12" s="1"/>
  <c r="O198" i="12"/>
  <c r="M198" i="12"/>
  <c r="O197" i="12"/>
  <c r="M197" i="12"/>
  <c r="M196" i="12"/>
  <c r="O196" i="12" s="1"/>
  <c r="O195" i="12"/>
  <c r="M195" i="12"/>
  <c r="O194" i="12"/>
  <c r="M194" i="12"/>
  <c r="M193" i="12"/>
  <c r="O193" i="12" s="1"/>
  <c r="O192" i="12"/>
  <c r="M192" i="12"/>
  <c r="O191" i="12"/>
  <c r="M191" i="12"/>
  <c r="M190" i="12"/>
  <c r="O190" i="12" s="1"/>
  <c r="O189" i="12"/>
  <c r="M189" i="12"/>
  <c r="O188" i="12"/>
  <c r="M188" i="12"/>
  <c r="M187" i="12"/>
  <c r="O187" i="12" s="1"/>
  <c r="O186" i="12"/>
  <c r="M186" i="12"/>
  <c r="O185" i="12"/>
  <c r="M185" i="12"/>
  <c r="M184" i="12"/>
  <c r="O184" i="12" s="1"/>
  <c r="O183" i="12"/>
  <c r="M183" i="12"/>
  <c r="O182" i="12"/>
  <c r="M182" i="12"/>
  <c r="M181" i="12"/>
  <c r="O181" i="12" s="1"/>
  <c r="O180" i="12"/>
  <c r="M180" i="12"/>
  <c r="O179" i="12"/>
  <c r="M179" i="12"/>
  <c r="M178" i="12"/>
  <c r="O178" i="12" s="1"/>
  <c r="O177" i="12"/>
  <c r="M177" i="12"/>
  <c r="O176" i="12"/>
  <c r="M176" i="12"/>
  <c r="M175" i="12"/>
  <c r="O175" i="12" s="1"/>
  <c r="O174" i="12"/>
  <c r="M174" i="12"/>
  <c r="O173" i="12"/>
  <c r="M173" i="12"/>
  <c r="M172" i="12"/>
  <c r="O172" i="12" s="1"/>
  <c r="O171" i="12"/>
  <c r="M171" i="12"/>
  <c r="O170" i="12"/>
  <c r="M170" i="12"/>
  <c r="M169" i="12"/>
  <c r="O169" i="12" s="1"/>
  <c r="O168" i="12"/>
  <c r="M168" i="12"/>
  <c r="O167" i="12"/>
  <c r="M167" i="12"/>
  <c r="M166" i="12"/>
  <c r="O166" i="12" s="1"/>
  <c r="O165" i="12"/>
  <c r="M165" i="12"/>
  <c r="O164" i="12"/>
  <c r="M164" i="12"/>
  <c r="M163" i="12"/>
  <c r="O163" i="12" s="1"/>
  <c r="O162" i="12"/>
  <c r="M162" i="12"/>
  <c r="O161" i="12"/>
  <c r="M161" i="12"/>
  <c r="M160" i="12"/>
  <c r="O160" i="12" s="1"/>
  <c r="O159" i="12"/>
  <c r="M159" i="12"/>
  <c r="O158" i="12"/>
  <c r="M158" i="12"/>
  <c r="M157" i="12"/>
  <c r="O157" i="12" s="1"/>
  <c r="O156" i="12"/>
  <c r="M156" i="12"/>
  <c r="O155" i="12"/>
  <c r="M155" i="12"/>
  <c r="M154" i="12"/>
  <c r="O154" i="12" s="1"/>
  <c r="O153" i="12"/>
  <c r="M153" i="12"/>
  <c r="O152" i="12"/>
  <c r="M152" i="12"/>
  <c r="M151" i="12"/>
  <c r="O151" i="12" s="1"/>
  <c r="O150" i="12"/>
  <c r="M150" i="12"/>
  <c r="O149" i="12"/>
  <c r="M149" i="12"/>
  <c r="M148" i="12"/>
  <c r="O148" i="12" s="1"/>
  <c r="O147" i="12"/>
  <c r="M147" i="12"/>
  <c r="O146" i="12"/>
  <c r="M146" i="12"/>
  <c r="M145" i="12"/>
  <c r="O145" i="12" s="1"/>
  <c r="O144" i="12"/>
  <c r="M144" i="12"/>
  <c r="O143" i="12"/>
  <c r="M143" i="12"/>
  <c r="M142" i="12"/>
  <c r="O142" i="12" s="1"/>
  <c r="O141" i="12"/>
  <c r="M141" i="12"/>
  <c r="O140" i="12"/>
  <c r="M140" i="12"/>
  <c r="M139" i="12"/>
  <c r="O139" i="12" s="1"/>
  <c r="O138" i="12"/>
  <c r="M138" i="12"/>
  <c r="O137" i="12"/>
  <c r="M137" i="12"/>
  <c r="M136" i="12"/>
  <c r="O136" i="12" s="1"/>
  <c r="O135" i="12"/>
  <c r="M135" i="12"/>
  <c r="O134" i="12"/>
  <c r="M134" i="12"/>
  <c r="M133" i="12"/>
  <c r="O133" i="12" s="1"/>
  <c r="O132" i="12"/>
  <c r="M132" i="12"/>
  <c r="O131" i="12"/>
  <c r="M131" i="12"/>
  <c r="M130" i="12"/>
  <c r="O130" i="12" s="1"/>
  <c r="O129" i="12"/>
  <c r="M129" i="12"/>
  <c r="O128" i="12"/>
  <c r="M128" i="12"/>
  <c r="M127" i="12"/>
  <c r="O127" i="12" s="1"/>
  <c r="O126" i="12"/>
  <c r="M126" i="12"/>
  <c r="O125" i="12"/>
  <c r="M125" i="12"/>
  <c r="M124" i="12"/>
  <c r="O124" i="12" s="1"/>
  <c r="O123" i="12"/>
  <c r="M123" i="12"/>
  <c r="O122" i="12"/>
  <c r="M122" i="12"/>
  <c r="M121" i="12"/>
  <c r="O121" i="12" s="1"/>
  <c r="O120" i="12"/>
  <c r="M120" i="12"/>
  <c r="O119" i="12"/>
  <c r="M119" i="12"/>
  <c r="M118" i="12"/>
  <c r="O118" i="12" s="1"/>
  <c r="O117" i="12"/>
  <c r="M117" i="12"/>
  <c r="O116" i="12"/>
  <c r="M116" i="12"/>
  <c r="M115" i="12"/>
  <c r="O115" i="12" s="1"/>
  <c r="O114" i="12"/>
  <c r="M114" i="12"/>
  <c r="O113" i="12"/>
  <c r="M113" i="12"/>
  <c r="M112" i="12"/>
  <c r="O112" i="12" s="1"/>
  <c r="O111" i="12"/>
  <c r="M111" i="12"/>
  <c r="O110" i="12"/>
  <c r="M110" i="12"/>
  <c r="M109" i="12"/>
  <c r="O109" i="12" s="1"/>
  <c r="O108" i="12"/>
  <c r="M108" i="12"/>
  <c r="O107" i="12"/>
  <c r="M107" i="12"/>
  <c r="M106" i="12"/>
  <c r="O106" i="12" s="1"/>
  <c r="O105" i="12"/>
  <c r="M105" i="12"/>
  <c r="O104" i="12"/>
  <c r="M104" i="12"/>
  <c r="M103" i="12"/>
  <c r="O103" i="12" s="1"/>
  <c r="O102" i="12"/>
  <c r="M102" i="12"/>
  <c r="O101" i="12"/>
  <c r="M101" i="12"/>
  <c r="M100" i="12"/>
  <c r="O100" i="12" s="1"/>
  <c r="O99" i="12"/>
  <c r="M99" i="12"/>
  <c r="O98" i="12"/>
  <c r="M98" i="12"/>
  <c r="M97" i="12"/>
  <c r="O97" i="12" s="1"/>
  <c r="O96" i="12"/>
  <c r="M96" i="12"/>
  <c r="O95" i="12"/>
  <c r="M95" i="12"/>
  <c r="M94" i="12"/>
  <c r="O94" i="12" s="1"/>
  <c r="O93" i="12"/>
  <c r="M93" i="12"/>
  <c r="O92" i="12"/>
  <c r="M92" i="12"/>
  <c r="M91" i="12"/>
  <c r="O91" i="12" s="1"/>
  <c r="O90" i="12"/>
  <c r="M90" i="12"/>
  <c r="O89" i="12"/>
  <c r="M89" i="12"/>
  <c r="M88" i="12"/>
  <c r="O88" i="12" s="1"/>
  <c r="O87" i="12"/>
  <c r="M87" i="12"/>
  <c r="O86" i="12"/>
  <c r="M86" i="12"/>
  <c r="M85" i="12"/>
  <c r="O85" i="12" s="1"/>
  <c r="O84" i="12"/>
  <c r="M84" i="12"/>
  <c r="O83" i="12"/>
  <c r="M83" i="12"/>
  <c r="M82" i="12"/>
  <c r="O82" i="12" s="1"/>
  <c r="O81" i="12"/>
  <c r="M81" i="12"/>
  <c r="O80" i="12"/>
  <c r="M80" i="12"/>
  <c r="M79" i="12"/>
  <c r="O79" i="12" s="1"/>
  <c r="O78" i="12"/>
  <c r="M78" i="12"/>
  <c r="O77" i="12"/>
  <c r="M77" i="12"/>
  <c r="M76" i="12"/>
  <c r="O76" i="12" s="1"/>
  <c r="O75" i="12"/>
  <c r="M75" i="12"/>
  <c r="O74" i="12"/>
  <c r="M74" i="12"/>
  <c r="M73" i="12"/>
  <c r="O73" i="12" s="1"/>
  <c r="O72" i="12"/>
  <c r="M72" i="12"/>
  <c r="O71" i="12"/>
  <c r="M71" i="12"/>
  <c r="M70" i="12"/>
  <c r="O70" i="12" s="1"/>
  <c r="O69" i="12"/>
  <c r="M69" i="12"/>
  <c r="O68" i="12"/>
  <c r="M68" i="12"/>
  <c r="M67" i="12"/>
  <c r="O67" i="12" s="1"/>
  <c r="O66" i="12"/>
  <c r="M66" i="12"/>
  <c r="O65" i="12"/>
  <c r="M65" i="12"/>
  <c r="M64" i="12"/>
  <c r="O64" i="12" s="1"/>
  <c r="O63" i="12"/>
  <c r="M63" i="12"/>
  <c r="O62" i="12"/>
  <c r="M62" i="12"/>
  <c r="M61" i="12"/>
  <c r="O61" i="12" s="1"/>
  <c r="O60" i="12"/>
  <c r="M60" i="12"/>
  <c r="O59" i="12"/>
  <c r="M59" i="12"/>
  <c r="M58" i="12"/>
  <c r="O58" i="12" s="1"/>
  <c r="O57" i="12"/>
  <c r="M57" i="12"/>
  <c r="O56" i="12"/>
  <c r="M56" i="12"/>
  <c r="M55" i="12"/>
  <c r="O55" i="12" s="1"/>
  <c r="O54" i="12"/>
  <c r="M54" i="12"/>
  <c r="O53" i="12"/>
  <c r="M53" i="12"/>
  <c r="M52" i="12"/>
  <c r="O52" i="12" s="1"/>
  <c r="O51" i="12"/>
  <c r="M51" i="12"/>
  <c r="O50" i="12"/>
  <c r="M50" i="12"/>
  <c r="M49" i="12"/>
  <c r="O49" i="12" s="1"/>
  <c r="O48" i="12"/>
  <c r="M48" i="12"/>
  <c r="O47" i="12"/>
  <c r="M47" i="12"/>
  <c r="M46" i="12"/>
  <c r="O46" i="12" s="1"/>
  <c r="O45" i="12"/>
  <c r="M45" i="12"/>
  <c r="O44" i="12"/>
  <c r="M44" i="12"/>
  <c r="M43" i="12"/>
  <c r="O43" i="12" s="1"/>
  <c r="O42" i="12"/>
  <c r="M42" i="12"/>
  <c r="O41" i="12"/>
  <c r="M41" i="12"/>
  <c r="M40" i="12"/>
  <c r="O40" i="12" s="1"/>
  <c r="O39" i="12"/>
  <c r="M39" i="12"/>
  <c r="O38" i="12"/>
  <c r="M38" i="12"/>
  <c r="M37" i="12"/>
  <c r="O37" i="12" s="1"/>
  <c r="O36" i="12"/>
  <c r="M36" i="12"/>
  <c r="O35" i="12"/>
  <c r="M35" i="12"/>
  <c r="M34" i="12"/>
  <c r="O34" i="12" s="1"/>
  <c r="O33" i="12"/>
  <c r="M33" i="12"/>
  <c r="O32" i="12"/>
  <c r="M32" i="12"/>
  <c r="M31" i="12"/>
  <c r="O31" i="12" s="1"/>
  <c r="O30" i="12"/>
  <c r="M30" i="12"/>
  <c r="O29" i="12"/>
  <c r="M29" i="12"/>
  <c r="M28" i="12"/>
  <c r="O28" i="12" s="1"/>
  <c r="O27" i="12"/>
  <c r="M27" i="12"/>
  <c r="O26" i="12"/>
  <c r="M26" i="12"/>
  <c r="M25" i="12"/>
  <c r="O25" i="12" s="1"/>
  <c r="O24" i="12"/>
  <c r="M24" i="12"/>
  <c r="O23" i="12"/>
  <c r="M23" i="12"/>
  <c r="M22" i="12"/>
  <c r="O22" i="12" s="1"/>
  <c r="O21" i="12"/>
  <c r="M21" i="12"/>
  <c r="O20" i="12"/>
  <c r="M20" i="12"/>
  <c r="M19" i="12"/>
  <c r="O19" i="12" s="1"/>
  <c r="O18" i="12"/>
  <c r="M18" i="12"/>
  <c r="O17" i="12"/>
  <c r="M17" i="12"/>
  <c r="M16" i="12"/>
  <c r="O16" i="12" s="1"/>
  <c r="O15" i="12"/>
  <c r="M15" i="12"/>
  <c r="O14" i="12"/>
  <c r="M14" i="12"/>
  <c r="M13" i="12"/>
  <c r="O13" i="12" s="1"/>
  <c r="O12" i="12"/>
  <c r="M12" i="12"/>
  <c r="O11" i="12"/>
  <c r="M11" i="12"/>
  <c r="K13" i="24"/>
  <c r="K23" i="24" s="1"/>
  <c r="J23" i="24" s="1"/>
  <c r="I13" i="24"/>
  <c r="I23" i="24" s="1"/>
  <c r="H23" i="24" s="1"/>
  <c r="G13" i="24"/>
  <c r="B5" i="28"/>
  <c r="A4" i="28"/>
  <c r="A3" i="28"/>
  <c r="O278" i="12" l="1"/>
  <c r="K8" i="24"/>
  <c r="B6" i="24"/>
  <c r="K7" i="24"/>
  <c r="K6" i="24"/>
  <c r="C5" i="12"/>
  <c r="C8" i="12"/>
  <c r="C7" i="12"/>
  <c r="C6" i="12"/>
  <c r="H44" i="24" l="1"/>
  <c r="J44" i="24" s="1"/>
  <c r="F38" i="24"/>
  <c r="H38" i="24" s="1"/>
  <c r="J38" i="24" s="1"/>
  <c r="J39" i="24" s="1"/>
  <c r="J41" i="24" s="1"/>
</calcChain>
</file>

<file path=xl/sharedStrings.xml><?xml version="1.0" encoding="utf-8"?>
<sst xmlns="http://schemas.openxmlformats.org/spreadsheetml/2006/main" count="3534" uniqueCount="673">
  <si>
    <t>Etage</t>
  </si>
  <si>
    <t>Belagart</t>
  </si>
  <si>
    <t>Jahres-
nutzung
in Wo.</t>
  </si>
  <si>
    <t>Raum-
fläche
in m²</t>
  </si>
  <si>
    <t>A</t>
  </si>
  <si>
    <t>Raumverzeichnis</t>
  </si>
  <si>
    <t>Hinweise zum Raumverzeichnis</t>
  </si>
  <si>
    <t>Belagarten</t>
  </si>
  <si>
    <t>Auslegeware</t>
  </si>
  <si>
    <t>Fliesen</t>
  </si>
  <si>
    <t>Parkett und Laminat</t>
  </si>
  <si>
    <t>Linoleum und PVC</t>
  </si>
  <si>
    <t>E</t>
  </si>
  <si>
    <t>F</t>
  </si>
  <si>
    <t>L</t>
  </si>
  <si>
    <t>P</t>
  </si>
  <si>
    <t>S</t>
  </si>
  <si>
    <t>monatlich</t>
  </si>
  <si>
    <t>vierteljährlich</t>
  </si>
  <si>
    <t>halbjährlich</t>
  </si>
  <si>
    <t>Abk.</t>
  </si>
  <si>
    <t>Allgemeines</t>
  </si>
  <si>
    <t xml:space="preserve">Bei Gebäuden, die mehrere Dienststellen als Nutzer beinhalten, sind die </t>
  </si>
  <si>
    <t>einzelnen Nutzer getrennt zu erfassen.</t>
  </si>
  <si>
    <t>Estrich</t>
  </si>
  <si>
    <t>Holzfußboden</t>
  </si>
  <si>
    <t>Naturstein</t>
  </si>
  <si>
    <t>Kunststein</t>
  </si>
  <si>
    <t>Nadelfilz</t>
  </si>
  <si>
    <t>Kork</t>
  </si>
  <si>
    <t>Noppenboden</t>
  </si>
  <si>
    <t>H</t>
  </si>
  <si>
    <t>K</t>
  </si>
  <si>
    <t>KS</t>
  </si>
  <si>
    <t>NF</t>
  </si>
  <si>
    <t>NO</t>
  </si>
  <si>
    <t>2 x wöchentlich</t>
  </si>
  <si>
    <t>h/Jahr</t>
  </si>
  <si>
    <t>lfd. Nr.</t>
  </si>
  <si>
    <t>Gesamt</t>
  </si>
  <si>
    <t>Raum-nummer</t>
  </si>
  <si>
    <t>Gebäude:</t>
  </si>
  <si>
    <t>Gebäudecode:</t>
  </si>
  <si>
    <t>LV-Typ:</t>
  </si>
  <si>
    <t>Belag-art</t>
  </si>
  <si>
    <t>Bemerk-ung</t>
  </si>
  <si>
    <t xml:space="preserve">Raumnutzungs-
gruppe
</t>
  </si>
  <si>
    <t>Belag</t>
  </si>
  <si>
    <t xml:space="preserve">Stundenansatz </t>
  </si>
  <si>
    <t>Grundreinigung</t>
  </si>
  <si>
    <t>Reinig.
pro Woche</t>
  </si>
  <si>
    <t>Summe</t>
  </si>
  <si>
    <t>Kostenaufstellung des Angebotes</t>
  </si>
  <si>
    <t>Art der Reinigung</t>
  </si>
  <si>
    <t>___</t>
  </si>
  <si>
    <t>Reinigungs-fläche
in m²</t>
  </si>
  <si>
    <t>Raum</t>
  </si>
  <si>
    <t>G-Code</t>
  </si>
  <si>
    <t>Nutzer</t>
  </si>
  <si>
    <t>Ressort:</t>
  </si>
  <si>
    <t>Büroräume</t>
  </si>
  <si>
    <t>Sporträume</t>
  </si>
  <si>
    <t>Umkleideräume</t>
  </si>
  <si>
    <t>Bibliotheken</t>
  </si>
  <si>
    <t>Lager &amp; Abstellräume</t>
  </si>
  <si>
    <t>Tätigkeit</t>
  </si>
  <si>
    <t>Textilbeläge</t>
  </si>
  <si>
    <t>Tische, Beistelltische, Arbeitsflächen</t>
  </si>
  <si>
    <t>Stühle, Sitzgelegenheiten, Liegen</t>
  </si>
  <si>
    <t>Fensterbänke</t>
  </si>
  <si>
    <t>Fliesenwände, Kabinenwände</t>
  </si>
  <si>
    <t>Multiplikatoren bei geringer Reinigungshäufigkeit</t>
  </si>
  <si>
    <t>Multiplikator</t>
  </si>
  <si>
    <t>Reinigungshäufigkeit</t>
  </si>
  <si>
    <t>1 x wöchentlich</t>
  </si>
  <si>
    <t>2,5 x wöchentlich</t>
  </si>
  <si>
    <t>5 x wöchentlich</t>
  </si>
  <si>
    <t>Innenreinigung</t>
  </si>
  <si>
    <t>Pos</t>
  </si>
  <si>
    <t>Gegenstand</t>
  </si>
  <si>
    <t xml:space="preserve"> Häufigkeit</t>
  </si>
  <si>
    <t>saugen</t>
  </si>
  <si>
    <t xml:space="preserve">Hartbeläge </t>
  </si>
  <si>
    <t>Türen, Türrahmen, Türglas, Türschilder, Oberlichter</t>
  </si>
  <si>
    <t>entfernen</t>
  </si>
  <si>
    <t>Waschbecken, Armaturen, Spiegel, Kachelschild</t>
  </si>
  <si>
    <t>Toiletten / Urinale, Toilettensitze, Spülvorrichtung</t>
  </si>
  <si>
    <t>Material kontrollieren ggf. auffüllen</t>
  </si>
  <si>
    <t>Speiseraum, Cafeteria, Kantine</t>
  </si>
  <si>
    <t>Werkräume &amp; Produktionshallen</t>
  </si>
  <si>
    <t>14-täglich</t>
  </si>
  <si>
    <t>Raum-gruppe</t>
  </si>
  <si>
    <t>m²/h</t>
  </si>
  <si>
    <t>Reinigungs-
fl./Jahr
in m²</t>
  </si>
  <si>
    <t>Reinig.-
häufig-keit pro Woche</t>
  </si>
  <si>
    <t>Technikräume</t>
  </si>
  <si>
    <t>m²/Woche</t>
  </si>
  <si>
    <t>h/Woche</t>
  </si>
  <si>
    <t>m²/h
Grund-reinigung 
gem. LB</t>
  </si>
  <si>
    <t>h/Grund-reinigung
gem. LB</t>
  </si>
  <si>
    <t>Verantwortliche</t>
  </si>
  <si>
    <t>h/Woche
**)</t>
  </si>
  <si>
    <t>Unterhaltsreinigung (UR)</t>
  </si>
  <si>
    <t>Pflegemaßnahmen Bodenbeläge</t>
  </si>
  <si>
    <t>Schränke, Regale, sonst. Einrichtungsgegenstände</t>
  </si>
  <si>
    <t>Heizungen, Rohre, Kabelkanäle, Lichtleisten, -schalter, Steckdosen, Fußleisten</t>
  </si>
  <si>
    <t>Treppengeländer/Handlauf</t>
  </si>
  <si>
    <t>Feuerlöscher</t>
  </si>
  <si>
    <t>Zwischenwände, Seitenverkleidung</t>
  </si>
  <si>
    <t>Tafelleisten</t>
  </si>
  <si>
    <t>jährlich und nach Bedarf</t>
  </si>
  <si>
    <t xml:space="preserve"> </t>
  </si>
  <si>
    <t>gemäß Pflegeempfehlung/-anweisung</t>
  </si>
  <si>
    <t>Unterhaltsreinigung 
inkl. Pflegemaßnahmen</t>
  </si>
  <si>
    <t>MwSt.</t>
  </si>
  <si>
    <t>Wichtiger Hinweis:</t>
  </si>
  <si>
    <t>Grundreinigung (GR) netto</t>
  </si>
  <si>
    <t>Gelbe Felder sind Eingabefelder</t>
  </si>
  <si>
    <t>Es ist zwingend darauf zu achten, dass alle Raumnutzungsgruppen bei denen Angaben zur Reinigungsfläche in m²</t>
  </si>
  <si>
    <t>angebotenen Werte jederzeit für einzelne Räume, Raumgruppen oder für das gesamte Objekt beauftragt werden.</t>
  </si>
  <si>
    <t>Reinigungsumfangs wie auch des Preises verwandt.</t>
  </si>
  <si>
    <t>stehen, von Ihnen zu kalkulieren sind. Bereits das Fehlen eines Angebotswertes führt zum Ausschluß aus dem</t>
  </si>
  <si>
    <t>Verfahren, da diese Angebote dann nicht mehr vergleichbar sind.</t>
  </si>
  <si>
    <t>Wichtige Hinweise:</t>
  </si>
  <si>
    <t>Art:</t>
  </si>
  <si>
    <t>Bodenabläufe</t>
  </si>
  <si>
    <t>Von der Reinigung ausgenommen</t>
  </si>
  <si>
    <t>Leistungsbeschreibung "Gesamtkalkulation"</t>
  </si>
  <si>
    <r>
      <t xml:space="preserve">Eine </t>
    </r>
    <r>
      <rPr>
        <b/>
        <sz val="12.5"/>
        <rFont val="Arial"/>
        <family val="2"/>
      </rPr>
      <t>Grundreinigung</t>
    </r>
    <r>
      <rPr>
        <sz val="12.5"/>
        <rFont val="Arial"/>
        <family val="2"/>
      </rPr>
      <t xml:space="preserve"> wird nur auf separate Anforderung des Auftraggebers durchgeführt. Sie kann entsprechend der</t>
    </r>
  </si>
  <si>
    <r>
      <t xml:space="preserve">Bei </t>
    </r>
    <r>
      <rPr>
        <b/>
        <sz val="12.5"/>
        <rFont val="Arial"/>
        <family val="2"/>
      </rPr>
      <t>Änderungen</t>
    </r>
    <r>
      <rPr>
        <sz val="12.5"/>
        <rFont val="Arial"/>
        <family val="2"/>
      </rPr>
      <t xml:space="preserve"> im Auftragsvolumen werden die Leistungsangaben (m²/Std) zur Neuberechnung des</t>
    </r>
  </si>
  <si>
    <t xml:space="preserve">     das entsprechende technische Datenblatt dem Angebot mit beizufügen.</t>
  </si>
  <si>
    <t>*)  Sollten im Reinigungsobjekt auf Dauer Maschinen eingesetzt und kalkulatorisch berücksichtigt werden, so ist</t>
  </si>
  <si>
    <t>**) h/Woche in der Unterhalts- bzw. h/Jahr in der Grundreinigung sind auf volle Viertelstunden auf- bzw. abzu-</t>
  </si>
  <si>
    <t xml:space="preserve">     runden (siehe § 1 Absatz 3 EVB-IR) Rundung erfolgt durch hinterlegte Formel.</t>
  </si>
  <si>
    <t>Dienststelle</t>
  </si>
  <si>
    <t>Liegenschaft</t>
  </si>
  <si>
    <t>Ansprechpartner</t>
  </si>
  <si>
    <t>Anschrift</t>
  </si>
  <si>
    <t>GCODE</t>
  </si>
  <si>
    <t>Bezeichnung</t>
  </si>
  <si>
    <t>Mobil:</t>
  </si>
  <si>
    <t>nass- / feucht reinigen</t>
  </si>
  <si>
    <t>jährlich</t>
  </si>
  <si>
    <t xml:space="preserve">Papier- &amp; Reststoffbehälter </t>
  </si>
  <si>
    <t>entleeren u. mit Müllbeutel versehen</t>
  </si>
  <si>
    <t>nass- / feucht reinigen von außen</t>
  </si>
  <si>
    <t>Telefon Tischlampe</t>
  </si>
  <si>
    <t>nass- / feucht reinigen soweit zugänglich</t>
  </si>
  <si>
    <t>Griffspuren, Spinnweben, Türgriffe</t>
  </si>
  <si>
    <t>x</t>
  </si>
  <si>
    <t>Flure &amp; Podeste</t>
  </si>
  <si>
    <t>jährlich &amp; nach Bedarf</t>
  </si>
  <si>
    <t>Eingangsbereiche/ -hallen &amp; Aufzüge</t>
  </si>
  <si>
    <t>Stufen &amp; Aufgänge</t>
  </si>
  <si>
    <t>1 x jährlich</t>
  </si>
  <si>
    <t xml:space="preserve">nass- / feucht reinigen </t>
  </si>
  <si>
    <t>Teeküchen</t>
  </si>
  <si>
    <t>Bürotechnik-, Lehrmittelräume</t>
  </si>
  <si>
    <t>Unterrichts- &amp; Seminarräume nur in Abstimmung mit der Clearingstelle</t>
  </si>
  <si>
    <t>nach Bedarf</t>
  </si>
  <si>
    <t>Arztzimmer &amp; allg. Untersuchung</t>
  </si>
  <si>
    <t xml:space="preserve">jährlich </t>
  </si>
  <si>
    <t>Raumgruppe 01 / N (N = RH/Wo.)</t>
  </si>
  <si>
    <t>N x wöchentlich</t>
  </si>
  <si>
    <t>Raumgruppe 03 / N (N = RH/Wo.)</t>
  </si>
  <si>
    <t>Raumgruppe 04 / N (N = RH/Wo.)</t>
  </si>
  <si>
    <t>Raumgruppe 05 / N (N = RH/Wo.)</t>
  </si>
  <si>
    <t>Raumgruppe 06 / N (N = RH/Wo.)</t>
  </si>
  <si>
    <t>Raumgruppe 07 / N (N = RH/Wo.)</t>
  </si>
  <si>
    <t>Raumgruppe 08 / N (N = RH/Wo.)</t>
  </si>
  <si>
    <t>Raumgruppe 09 / N (N = RH/Wo.)</t>
  </si>
  <si>
    <t>Raumgruppe 10 / N (N = RH/Wo.)</t>
  </si>
  <si>
    <t>Raumgruppe 10a / N (N = RH/Wo.)</t>
  </si>
  <si>
    <t>Raumgruppe 11 / N (N = RH/Wo.)</t>
  </si>
  <si>
    <t>Raumgruppe 12 / N (N = RH/Wo.)</t>
  </si>
  <si>
    <t>Raumgruppe 13 / N (N = RH/Wo.)</t>
  </si>
  <si>
    <t>Raumgruppe 14 / N (N = RH/Wo.)</t>
  </si>
  <si>
    <t>Raumgruppe 15 / N (N = RH/Wo.)</t>
  </si>
  <si>
    <t>Raumgruppe 16 / N (N = RH/Wo.)</t>
  </si>
  <si>
    <t>Raumgruppe 17 / N (N = RH/Wo.)</t>
  </si>
  <si>
    <t>Raumgruppe 18 / N (N = RH/Wo.)</t>
  </si>
  <si>
    <t>Raumgruppe 19 / N (N = RH/Wo.)</t>
  </si>
  <si>
    <t>Raumgruppe 21 / N (N = RH/Wo.)</t>
  </si>
  <si>
    <t>Raumgruppe 22 / N (N = RH/Wo.)</t>
  </si>
  <si>
    <t xml:space="preserve">Die Reinigungshäufigkeiten pro Woche stellen die Reinigungshäufigkeiten der Bodenbelagsarbeiten </t>
  </si>
  <si>
    <t>der jeweiligen Raumgruppen dar. Detaillierte Angaben zu den Häufigkeiten einzelner Tätigkeiten sind</t>
  </si>
  <si>
    <t>der "Leistungsbeschreibung "Raumgruppen" zu entnehmen.</t>
  </si>
  <si>
    <t xml:space="preserve">Der jeweilige Wert der Variable N aus der „Leistungsbeschreibung Raumgruppen“ (Spalte „Häufigkeit“) entspricht </t>
  </si>
  <si>
    <t>der dazugehörigen Raumgruppe der Gesamtkalkulation.</t>
  </si>
  <si>
    <t>Anz</t>
  </si>
  <si>
    <t>Türen, Türrahmen, Türglas, Türschilder</t>
  </si>
  <si>
    <t>Papierhandtücher, WC-Papier und Seife</t>
  </si>
  <si>
    <t>Papier- und Seifenspender</t>
  </si>
  <si>
    <t>Türen, Türrahmen, Türglas, Türschilder, Vitrinen, Einbauschränke</t>
  </si>
  <si>
    <t>Stufen &amp; Aufgänge zum 1. OG</t>
  </si>
  <si>
    <t>Raumgruppe 04a / N (N = RH/Wo.)</t>
  </si>
  <si>
    <t>Sanitär- &amp; Nassräume</t>
  </si>
  <si>
    <t>Telefon / Tischlampen</t>
  </si>
  <si>
    <t>Griffspuren, Spinnweben</t>
  </si>
  <si>
    <t>Lager mit besonderen hyg. Anforderungen</t>
  </si>
  <si>
    <t>Raumgruppe 25a / N (N = RH/Wo.)</t>
  </si>
  <si>
    <t>Raumgruppe 25b / N (N = RH/Wo.)</t>
  </si>
  <si>
    <t>RCODE</t>
  </si>
  <si>
    <t>EUR / Monat</t>
  </si>
  <si>
    <t>Stunden-verrechnungssatz €/h
*)</t>
  </si>
  <si>
    <t>Stunden / Jahr</t>
  </si>
  <si>
    <t>Angebotssumme 
inkl. MwSt. Monatspauschale</t>
  </si>
  <si>
    <t>Zu übertragender Angebotspreis</t>
  </si>
  <si>
    <t>Stunden pro
Grundreinigung bei
vollständiger
Beauftragung</t>
  </si>
  <si>
    <t>€ pro Grundreinigung
bei vollständiger
Beauftragung</t>
  </si>
  <si>
    <t>Email:</t>
  </si>
  <si>
    <t>Unterhalts- und Grundreinigung</t>
  </si>
  <si>
    <t>MitGR</t>
  </si>
  <si>
    <t>Leistungsbeschreibung "Raumgruppen" Verwaltungsgebäude</t>
  </si>
  <si>
    <t>Raumgruppe 01a / N (N = RH/Wo.)</t>
  </si>
  <si>
    <t>Büroräume nur in Abstimmung mit der Clearingstelle</t>
  </si>
  <si>
    <t xml:space="preserve">Raumgruppe 02 / N (N = RH/Wo.)  </t>
  </si>
  <si>
    <t>Gruppen-, Aufenthalts-, Sozial- und Bereitschaftsräume</t>
  </si>
  <si>
    <t>Unterrichts- &amp; Seminarräume</t>
  </si>
  <si>
    <t>Aula, Pausenhalle, Saal</t>
  </si>
  <si>
    <t>Küchen, Großküchen</t>
  </si>
  <si>
    <t>Papier-, Seifen- &amp; Desinfektionsspender</t>
  </si>
  <si>
    <t xml:space="preserve">Papier- und Reststoffbehälter </t>
  </si>
  <si>
    <t>Labore</t>
  </si>
  <si>
    <t>Raumgruppe 20 / N (N = RH/Wo.)</t>
  </si>
  <si>
    <t>Kundenberatung &amp; Schalterräume</t>
  </si>
  <si>
    <t>Telefon, Tischlampe</t>
  </si>
  <si>
    <t>Handläufe</t>
  </si>
  <si>
    <t>Zwischenwände, Seitenverkleidung, Lichtleistenschalter, Fußleisten</t>
  </si>
  <si>
    <t>Raumgruppe 20a / N (N = RH/Wo.)</t>
  </si>
  <si>
    <t>Kundenberatung &amp; Schalterräume bei 6- tägigen Betrieb</t>
  </si>
  <si>
    <t xml:space="preserve">Sitzungs- &amp; Beratungsräume </t>
  </si>
  <si>
    <t>Raumgruppe 23 / N (N = RH/Wo.)</t>
  </si>
  <si>
    <t>Hafträume</t>
  </si>
  <si>
    <t>0</t>
  </si>
  <si>
    <t>01</t>
  </si>
  <si>
    <t>Flure und Podeste</t>
  </si>
  <si>
    <t>02</t>
  </si>
  <si>
    <t>Eingangsbereich</t>
  </si>
  <si>
    <t>03</t>
  </si>
  <si>
    <t>Stufen und Aufgänge</t>
  </si>
  <si>
    <t>04</t>
  </si>
  <si>
    <t>04a</t>
  </si>
  <si>
    <t>05</t>
  </si>
  <si>
    <t>06</t>
  </si>
  <si>
    <t>09</t>
  </si>
  <si>
    <t>Sitzungs- und Beratungsräume</t>
  </si>
  <si>
    <t>21</t>
  </si>
  <si>
    <t>25a</t>
  </si>
  <si>
    <t>G5826</t>
  </si>
  <si>
    <t xml:space="preserve">EG000     </t>
  </si>
  <si>
    <t>1.0.01</t>
  </si>
  <si>
    <t>Büro</t>
  </si>
  <si>
    <t>Vergabe zum 01.06.2026</t>
  </si>
  <si>
    <t>r0001</t>
  </si>
  <si>
    <t>1.0.02</t>
  </si>
  <si>
    <t>r0002</t>
  </si>
  <si>
    <t>1.0.03</t>
  </si>
  <si>
    <t>r0003</t>
  </si>
  <si>
    <t>1.0.04</t>
  </si>
  <si>
    <t>r0004</t>
  </si>
  <si>
    <t>1.0.05</t>
  </si>
  <si>
    <t>r0005</t>
  </si>
  <si>
    <t>1.0.06</t>
  </si>
  <si>
    <t>r0006</t>
  </si>
  <si>
    <t>1.0.07</t>
  </si>
  <si>
    <t>WC - Behind.</t>
  </si>
  <si>
    <t>r0021</t>
  </si>
  <si>
    <t>1.0.08</t>
  </si>
  <si>
    <t>WC - D</t>
  </si>
  <si>
    <t>r0022</t>
  </si>
  <si>
    <t>1.0.09</t>
  </si>
  <si>
    <t>WC - H</t>
  </si>
  <si>
    <t>r0023</t>
  </si>
  <si>
    <t>1.0.10</t>
  </si>
  <si>
    <t>r0007</t>
  </si>
  <si>
    <t>1.0.11</t>
  </si>
  <si>
    <t>r0008</t>
  </si>
  <si>
    <t>1.0.12</t>
  </si>
  <si>
    <t>r0009</t>
  </si>
  <si>
    <t>1.0.13</t>
  </si>
  <si>
    <t>r0010</t>
  </si>
  <si>
    <t>1.0.14a</t>
  </si>
  <si>
    <t>r0011</t>
  </si>
  <si>
    <t>1.0.14b</t>
  </si>
  <si>
    <t>r0012</t>
  </si>
  <si>
    <t>1.0.15a</t>
  </si>
  <si>
    <t>r0013</t>
  </si>
  <si>
    <t>1.0.15b</t>
  </si>
  <si>
    <t>r0014</t>
  </si>
  <si>
    <t>1.0.16</t>
  </si>
  <si>
    <t>r0015</t>
  </si>
  <si>
    <t>1.0.16b</t>
  </si>
  <si>
    <t>Abstellraum</t>
  </si>
  <si>
    <t>r0016</t>
  </si>
  <si>
    <t>1.0.17</t>
  </si>
  <si>
    <t>Tresorraum</t>
  </si>
  <si>
    <t>r0017</t>
  </si>
  <si>
    <t>1.0.19</t>
  </si>
  <si>
    <t>Flur</t>
  </si>
  <si>
    <t>r0059</t>
  </si>
  <si>
    <t>1.0.20</t>
  </si>
  <si>
    <t>Eingang</t>
  </si>
  <si>
    <t>r0019</t>
  </si>
  <si>
    <t>1.0.21</t>
  </si>
  <si>
    <t>Aufzug</t>
  </si>
  <si>
    <t>unbekannt</t>
  </si>
  <si>
    <t>r0018</t>
  </si>
  <si>
    <t>1.0.23</t>
  </si>
  <si>
    <t>Treppe</t>
  </si>
  <si>
    <t>r0020</t>
  </si>
  <si>
    <t>2.0.19</t>
  </si>
  <si>
    <t>r0024</t>
  </si>
  <si>
    <t>2.0.20</t>
  </si>
  <si>
    <t>r0025</t>
  </si>
  <si>
    <t>2.0.21</t>
  </si>
  <si>
    <t>Besprechung</t>
  </si>
  <si>
    <t>r0026</t>
  </si>
  <si>
    <t>2.0.22</t>
  </si>
  <si>
    <t>r0027</t>
  </si>
  <si>
    <t>2.0.23</t>
  </si>
  <si>
    <t>r0028</t>
  </si>
  <si>
    <t>2.0.24</t>
  </si>
  <si>
    <t>Technik - Elektro</t>
  </si>
  <si>
    <t>r0051</t>
  </si>
  <si>
    <t>2.0.25</t>
  </si>
  <si>
    <t>Schacht</t>
  </si>
  <si>
    <t>r0050</t>
  </si>
  <si>
    <t>2.0.26</t>
  </si>
  <si>
    <t>Technik</t>
  </si>
  <si>
    <t>r0030</t>
  </si>
  <si>
    <t>2.0.27</t>
  </si>
  <si>
    <t>r0031</t>
  </si>
  <si>
    <t>2.0.28</t>
  </si>
  <si>
    <t>r0032</t>
  </si>
  <si>
    <t>2.0.29</t>
  </si>
  <si>
    <t>r0033</t>
  </si>
  <si>
    <t>2.0.30</t>
  </si>
  <si>
    <t>r0034</t>
  </si>
  <si>
    <t>2.0.31</t>
  </si>
  <si>
    <t>r0035</t>
  </si>
  <si>
    <t>2.0.32</t>
  </si>
  <si>
    <t>r0036</t>
  </si>
  <si>
    <t>2.0.33</t>
  </si>
  <si>
    <t>r0037</t>
  </si>
  <si>
    <t>2.0.34</t>
  </si>
  <si>
    <t>r0038</t>
  </si>
  <si>
    <t>2.0.36</t>
  </si>
  <si>
    <t>Vorr. WC - H</t>
  </si>
  <si>
    <t>r0055</t>
  </si>
  <si>
    <t>2.0.37</t>
  </si>
  <si>
    <t>Teeküche</t>
  </si>
  <si>
    <t>Linoleum</t>
  </si>
  <si>
    <t>r0049</t>
  </si>
  <si>
    <t>2.0.38</t>
  </si>
  <si>
    <t>r0053</t>
  </si>
  <si>
    <t>2.0.39</t>
  </si>
  <si>
    <t>r0039</t>
  </si>
  <si>
    <t>2.0.41</t>
  </si>
  <si>
    <t>r0040</t>
  </si>
  <si>
    <t>2.0.42</t>
  </si>
  <si>
    <t>Wartebereich</t>
  </si>
  <si>
    <t>r0044</t>
  </si>
  <si>
    <t>2.0.43</t>
  </si>
  <si>
    <t>r0041</t>
  </si>
  <si>
    <t>2.0.44</t>
  </si>
  <si>
    <t>r0042</t>
  </si>
  <si>
    <t>2.0.44b</t>
  </si>
  <si>
    <t>r0043</t>
  </si>
  <si>
    <t>2.0.45</t>
  </si>
  <si>
    <t>Lager - Vordruckraum</t>
  </si>
  <si>
    <t>r0058</t>
  </si>
  <si>
    <t>2.0.46</t>
  </si>
  <si>
    <t>r0056</t>
  </si>
  <si>
    <t>2.0.47</t>
  </si>
  <si>
    <t>r0057</t>
  </si>
  <si>
    <t>2.0.49</t>
  </si>
  <si>
    <t>r0046</t>
  </si>
  <si>
    <t>2.0.50</t>
  </si>
  <si>
    <t>r0029</t>
  </si>
  <si>
    <t>2.0.51</t>
  </si>
  <si>
    <t>r0048</t>
  </si>
  <si>
    <t>2.0.52</t>
  </si>
  <si>
    <t>r0054</t>
  </si>
  <si>
    <t>2.0.54</t>
  </si>
  <si>
    <t>r0047</t>
  </si>
  <si>
    <t>2.0.55</t>
  </si>
  <si>
    <t>Treppe - Flur</t>
  </si>
  <si>
    <t>r0045</t>
  </si>
  <si>
    <t>2.0.56</t>
  </si>
  <si>
    <t>r0052</t>
  </si>
  <si>
    <t xml:space="preserve">OG001     </t>
  </si>
  <si>
    <t>1.1.01</t>
  </si>
  <si>
    <t>1.1.02</t>
  </si>
  <si>
    <t>1.1.04</t>
  </si>
  <si>
    <t>1.1.05</t>
  </si>
  <si>
    <t>1.1.06</t>
  </si>
  <si>
    <t>1.1.08</t>
  </si>
  <si>
    <t>Küche</t>
  </si>
  <si>
    <t>1.1.09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</si>
  <si>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</si>
  <si>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</si>
  <si>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</si>
  <si>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</si>
  <si>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</si>
  <si>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</si>
  <si>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</si>
  <si>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</si>
  <si>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</si>
  <si>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</si>
  <si>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</si>
  <si>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</si>
  <si>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Pumi</t>
  </si>
  <si>
    <t>1.1.22</t>
  </si>
  <si>
    <t>1.1.23</t>
  </si>
  <si>
    <t>1.1.24</t>
  </si>
  <si>
    <t>kein</t>
  </si>
  <si>
    <t>1.1.26</t>
  </si>
  <si>
    <t>Treppe/Stufen</t>
  </si>
  <si>
    <t>t0017</t>
  </si>
  <si>
    <t>2.1.04</t>
  </si>
  <si>
    <t>t0043</t>
  </si>
  <si>
    <t>2.1.05</t>
  </si>
  <si>
    <t>t0049</t>
  </si>
  <si>
    <t>2.1.22</t>
  </si>
  <si>
    <t>2.1.23</t>
  </si>
  <si>
    <t>2.1.24</t>
  </si>
  <si>
    <t>2.1.25</t>
  </si>
  <si>
    <t>2.1.26</t>
  </si>
  <si>
    <t>2.1.27</t>
  </si>
  <si>
    <t>2.1.28</t>
  </si>
  <si>
    <t>2.1.29a</t>
  </si>
  <si>
    <t>2.1.29b</t>
  </si>
  <si>
    <t>2.1.30</t>
  </si>
  <si>
    <t>2.1.31a</t>
  </si>
  <si>
    <t>2.1.31b</t>
  </si>
  <si>
    <t>2.1.32</t>
  </si>
  <si>
    <t>2.1.33a</t>
  </si>
  <si>
    <t>2.1.33b</t>
  </si>
  <si>
    <t>2.1.34</t>
  </si>
  <si>
    <t>Vorr. WC - D</t>
  </si>
  <si>
    <t>2.1.35</t>
  </si>
  <si>
    <t>2.1.36</t>
  </si>
  <si>
    <t>2.1.37</t>
  </si>
  <si>
    <t>2.1.38</t>
  </si>
  <si>
    <t>2.1.40</t>
  </si>
  <si>
    <t>2.1.41</t>
  </si>
  <si>
    <t>Archiv</t>
  </si>
  <si>
    <t>2.1.42</t>
  </si>
  <si>
    <t>2.1.44</t>
  </si>
  <si>
    <t>2.1.45</t>
  </si>
  <si>
    <t>2.1.46</t>
  </si>
  <si>
    <t>2.1.47</t>
  </si>
  <si>
    <t>2.1.48</t>
  </si>
  <si>
    <t>2.1.49</t>
  </si>
  <si>
    <t>2.1.53</t>
  </si>
  <si>
    <t>2.1.54</t>
  </si>
  <si>
    <t>2.1.55</t>
  </si>
  <si>
    <t xml:space="preserve">OG002     </t>
  </si>
  <si>
    <t>1.2.01</t>
  </si>
  <si>
    <t>1.2.02</t>
  </si>
  <si>
    <t>1.2.04</t>
  </si>
  <si>
    <t>1.2.07</t>
  </si>
  <si>
    <t>1.2.08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</si>
  <si>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</si>
  <si>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</si>
  <si>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</si>
  <si>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</si>
  <si>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</si>
  <si>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</si>
  <si>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</si>
  <si>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</si>
  <si>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</si>
  <si>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</si>
  <si>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</si>
  <si>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</si>
  <si>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>1.2.23</t>
  </si>
  <si>
    <t>1.2.24</t>
  </si>
  <si>
    <t>1.2.25</t>
  </si>
  <si>
    <t>1.2.26</t>
  </si>
  <si>
    <t>1.2.27</t>
  </si>
  <si>
    <t>1.2.30</t>
  </si>
  <si>
    <t>t0028</t>
  </si>
  <si>
    <t>2.2.25</t>
  </si>
  <si>
    <t>2.2.26</t>
  </si>
  <si>
    <t>2.2.27</t>
  </si>
  <si>
    <t>2.2.28</t>
  </si>
  <si>
    <t>2.2.29</t>
  </si>
  <si>
    <t>2.2.30</t>
  </si>
  <si>
    <t>r0079</t>
  </si>
  <si>
    <t>2.2.31</t>
  </si>
  <si>
    <t>2.2.32</t>
  </si>
  <si>
    <t>2.2.33</t>
  </si>
  <si>
    <t>2.2.34</t>
  </si>
  <si>
    <t>r0060</t>
  </si>
  <si>
    <t>2.2.35</t>
  </si>
  <si>
    <t>r0061</t>
  </si>
  <si>
    <t>2.2.36</t>
  </si>
  <si>
    <t>r0062</t>
  </si>
  <si>
    <t>2.2.37</t>
  </si>
  <si>
    <t>r0063</t>
  </si>
  <si>
    <t>2.2.38</t>
  </si>
  <si>
    <t>r0064</t>
  </si>
  <si>
    <t>2.2.39</t>
  </si>
  <si>
    <t>r0065</t>
  </si>
  <si>
    <t>2.2.40</t>
  </si>
  <si>
    <t>r0066</t>
  </si>
  <si>
    <t>2.2.41</t>
  </si>
  <si>
    <t>r0067</t>
  </si>
  <si>
    <t>2.2.42</t>
  </si>
  <si>
    <t>r0068</t>
  </si>
  <si>
    <t>2.2.43</t>
  </si>
  <si>
    <t>r0069</t>
  </si>
  <si>
    <t>2.2.44</t>
  </si>
  <si>
    <t>r0070</t>
  </si>
  <si>
    <t>2.2.45</t>
  </si>
  <si>
    <t>r0076</t>
  </si>
  <si>
    <t>t0076</t>
  </si>
  <si>
    <t>2.2.46</t>
  </si>
  <si>
    <t>t0077</t>
  </si>
  <si>
    <t>r0077</t>
  </si>
  <si>
    <t>2.2.47</t>
  </si>
  <si>
    <t>r0078</t>
  </si>
  <si>
    <t>2.2.48</t>
  </si>
  <si>
    <t>r0075</t>
  </si>
  <si>
    <t>2.2.49</t>
  </si>
  <si>
    <t>r0071</t>
  </si>
  <si>
    <t>2.2.50</t>
  </si>
  <si>
    <t>Sanitätsraum</t>
  </si>
  <si>
    <t>r0072</t>
  </si>
  <si>
    <t>2.2.51</t>
  </si>
  <si>
    <t>r0073</t>
  </si>
  <si>
    <t>2.2.52</t>
  </si>
  <si>
    <t>r0074</t>
  </si>
  <si>
    <t xml:space="preserve">OG003     </t>
  </si>
  <si>
    <t>1.3.01</t>
  </si>
  <si>
    <t>1.3.02</t>
  </si>
  <si>
    <t>1.3.03</t>
  </si>
  <si>
    <t>1.3.04</t>
  </si>
  <si>
    <t>1.3.05</t>
  </si>
  <si>
    <t>1.3.06</t>
  </si>
  <si>
    <t>1.3.07</t>
  </si>
  <si>
    <t>1.3.08</t>
  </si>
  <si>
    <t>1.3.09</t>
  </si>
  <si>
    <t>1.3.10</t>
  </si>
  <si>
    <t>1.3.11</t>
  </si>
  <si>
    <t>1.3.12</t>
  </si>
  <si>
    <t>1.3.13</t>
  </si>
  <si>
    <t>1.3.14</t>
  </si>
  <si>
    <t>1.3.15</t>
  </si>
  <si>
    <t>1.3.16</t>
  </si>
  <si>
    <t>1.3.17</t>
  </si>
  <si>
    <t>1.3.18</t>
  </si>
  <si>
    <t>1.3.19</t>
  </si>
  <si>
    <t>1.3.20</t>
  </si>
  <si>
    <t>1.3.21</t>
  </si>
  <si>
    <t>1.3.32</t>
  </si>
  <si>
    <t>1.3.33</t>
  </si>
  <si>
    <t>1.3.34</t>
  </si>
  <si>
    <t>1.3.35</t>
  </si>
  <si>
    <t>1.3.36</t>
  </si>
  <si>
    <t>Balkon</t>
  </si>
  <si>
    <t>1.3.38</t>
  </si>
  <si>
    <t>t0026</t>
  </si>
  <si>
    <t>1.3.39</t>
  </si>
  <si>
    <t>2.3.23</t>
  </si>
  <si>
    <t>2.3.24</t>
  </si>
  <si>
    <t>2.3.25</t>
  </si>
  <si>
    <t>2.3.26</t>
  </si>
  <si>
    <t>Technik - Lüftung</t>
  </si>
  <si>
    <t>2.3.27</t>
  </si>
  <si>
    <t>Hausmeisterei</t>
  </si>
  <si>
    <t>2.3.28</t>
  </si>
  <si>
    <t>Eltern/Kind-Büro</t>
  </si>
  <si>
    <t>2.3.29</t>
  </si>
  <si>
    <t>2.3.30</t>
  </si>
  <si>
    <t>t0034</t>
  </si>
  <si>
    <t>2.3.31</t>
  </si>
  <si>
    <t>2.3.32</t>
  </si>
  <si>
    <t>2.3.33</t>
  </si>
  <si>
    <t>2.3.34</t>
  </si>
  <si>
    <t>Treppe/Flur</t>
  </si>
  <si>
    <t>2.3.35</t>
  </si>
  <si>
    <t>2.3.36</t>
  </si>
  <si>
    <t>t0033</t>
  </si>
  <si>
    <t>2.3.37</t>
  </si>
  <si>
    <t>2.3.38</t>
  </si>
  <si>
    <t>2.3.39</t>
  </si>
  <si>
    <t>2.3.40</t>
  </si>
  <si>
    <t>2.3.41</t>
  </si>
  <si>
    <t>2.3.42</t>
  </si>
  <si>
    <t>2.3.43</t>
  </si>
  <si>
    <t>2.3.44</t>
  </si>
  <si>
    <t>2.3.44b</t>
  </si>
  <si>
    <t>2.3.45</t>
  </si>
  <si>
    <t>2.3.46</t>
  </si>
  <si>
    <t>2.3.47</t>
  </si>
  <si>
    <t xml:space="preserve">DG000     </t>
  </si>
  <si>
    <t>2.4.01</t>
  </si>
  <si>
    <t>Flur - Treppe</t>
  </si>
  <si>
    <t>2.4.02</t>
  </si>
  <si>
    <t>Technik - Aufzug</t>
  </si>
  <si>
    <t>Flur - Treppe/Stufen</t>
  </si>
  <si>
    <t>t0001</t>
  </si>
  <si>
    <t>3.1.27</t>
  </si>
  <si>
    <t>3.1.02</t>
  </si>
  <si>
    <t>3.1.00</t>
  </si>
  <si>
    <t>Brücke</t>
  </si>
  <si>
    <t>r0091</t>
  </si>
  <si>
    <t>3.1.34</t>
  </si>
  <si>
    <t>r0090</t>
  </si>
  <si>
    <t>3.1.03</t>
  </si>
  <si>
    <t>r0080</t>
  </si>
  <si>
    <t>3.1.25</t>
  </si>
  <si>
    <t>3.1.01</t>
  </si>
  <si>
    <t>3.1.29A</t>
  </si>
  <si>
    <t>Schleuse</t>
  </si>
  <si>
    <t>r0089</t>
  </si>
  <si>
    <t>3.1.32</t>
  </si>
  <si>
    <t>r0088</t>
  </si>
  <si>
    <t>3.1.33</t>
  </si>
  <si>
    <t>r0087</t>
  </si>
  <si>
    <t>3.1.29</t>
  </si>
  <si>
    <t>Foyer</t>
  </si>
  <si>
    <t>r0086</t>
  </si>
  <si>
    <t>3.1.28</t>
  </si>
  <si>
    <t>Windfang</t>
  </si>
  <si>
    <t>r0085</t>
  </si>
  <si>
    <t>3.1.16</t>
  </si>
  <si>
    <t>r0084</t>
  </si>
  <si>
    <t>3.1.04</t>
  </si>
  <si>
    <t>Vorraum</t>
  </si>
  <si>
    <t>r0083</t>
  </si>
  <si>
    <t>3.1.06</t>
  </si>
  <si>
    <t>Behind. WC</t>
  </si>
  <si>
    <t>r0082</t>
  </si>
  <si>
    <t>3.1.05</t>
  </si>
  <si>
    <t>WC</t>
  </si>
  <si>
    <t>r0081</t>
  </si>
  <si>
    <t>3.1.13</t>
  </si>
  <si>
    <t>3.1.31</t>
  </si>
  <si>
    <t>3.1.08</t>
  </si>
  <si>
    <t>3.1.07</t>
  </si>
  <si>
    <t>3.1.30</t>
  </si>
  <si>
    <t>3.1.20</t>
  </si>
  <si>
    <t>3.1.19</t>
  </si>
  <si>
    <t>3.1.18</t>
  </si>
  <si>
    <t>3.1.17</t>
  </si>
  <si>
    <t>3.1.15</t>
  </si>
  <si>
    <t>3.1.14</t>
  </si>
  <si>
    <t>3.1.12</t>
  </si>
  <si>
    <t>3.1.11</t>
  </si>
  <si>
    <t>3.1.10</t>
  </si>
  <si>
    <t>3.1.09</t>
  </si>
  <si>
    <t>3.1.24</t>
  </si>
  <si>
    <t>3.1.21</t>
  </si>
  <si>
    <t>3.1.26</t>
  </si>
  <si>
    <t>Rickmersstraße 90</t>
  </si>
  <si>
    <t>27568 Bremerhaven</t>
  </si>
  <si>
    <t>office@fa-bhv.bremen.de</t>
  </si>
  <si>
    <t>Ansprechpartner vor Ort</t>
  </si>
  <si>
    <t>Frau Britta Soellner</t>
  </si>
  <si>
    <t>britta.soellner@fa-bhv.bremen.de</t>
  </si>
  <si>
    <t>Finanzamt Bremerhaven</t>
  </si>
  <si>
    <t>Rickmersstraße 90, 27568 Bremerhaven</t>
  </si>
  <si>
    <t>swb Verwaltungsgebäude</t>
  </si>
  <si>
    <t>Sanitär- und Naßräume</t>
  </si>
  <si>
    <t>Eingangsbereiche/-hallen &amp; Aufzüge</t>
  </si>
  <si>
    <t>Vergabe zum 01.08.26</t>
  </si>
  <si>
    <t>Tel.: (0471)</t>
  </si>
  <si>
    <t>596 99000</t>
  </si>
  <si>
    <t>Fax: (0471)</t>
  </si>
  <si>
    <t>596 99248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</si>
</sst>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&quot;(&quot;0.00\ &quot;Wochen)&quot;"/>
  </numFmts>
  <fonts count="23" x14ac:knownFonts="1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name val="MS Sans Serif"/>
      <family val="2"/>
    </font>
    <font>
      <sz val="8"/>
      <color indexed="8"/>
      <name val="Arial"/>
      <family val="2"/>
    </font>
    <font>
      <b/>
      <u/>
      <sz val="14"/>
      <name val="Arial"/>
      <family val="2"/>
    </font>
    <font>
      <b/>
      <sz val="20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sz val="12.5"/>
      <name val="Arial"/>
      <family val="2"/>
    </font>
    <font>
      <b/>
      <sz val="12.5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Grid">
        <bgColor indexed="22"/>
      </patternFill>
    </fill>
    <fill>
      <patternFill patternType="solid">
        <fgColor indexed="1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indexed="64"/>
      </bottom>
      <diagonal/>
    </border>
    <border>
      <left/>
      <right/>
      <top style="dotted">
        <color auto="1"/>
      </top>
      <bottom style="dotted">
        <color indexed="64"/>
      </bottom>
      <diagonal/>
    </border>
    <border>
      <left/>
      <right style="medium">
        <color indexed="64"/>
      </right>
      <top style="dotted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</borders>
  <cellStyleXfs count="4">
    <xf numFmtId="0" fontId="0" fillId="0" borderId="0"/>
    <xf numFmtId="0" fontId="9" fillId="0" borderId="0"/>
    <xf numFmtId="0" fontId="6" fillId="0" borderId="0"/>
    <xf numFmtId="0" fontId="6" fillId="0" borderId="0"/>
  </cellStyleXfs>
  <cellXfs count="354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Border="1"/>
    <xf numFmtId="0" fontId="6" fillId="0" borderId="0" xfId="0" applyFont="1"/>
    <xf numFmtId="0" fontId="2" fillId="0" borderId="0" xfId="0" applyFont="1"/>
    <xf numFmtId="0" fontId="2" fillId="0" borderId="1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4" fontId="0" fillId="0" borderId="0" xfId="0" applyNumberFormat="1" applyAlignment="1" applyProtection="1">
      <alignment horizontal="left"/>
      <protection hidden="1"/>
    </xf>
    <xf numFmtId="4" fontId="7" fillId="0" borderId="0" xfId="0" applyNumberFormat="1" applyFont="1" applyAlignment="1" applyProtection="1">
      <alignment horizontal="right"/>
      <protection hidden="1"/>
    </xf>
    <xf numFmtId="165" fontId="2" fillId="0" borderId="3" xfId="0" applyNumberFormat="1" applyFont="1" applyBorder="1" applyAlignment="1" applyProtection="1">
      <alignment horizontal="center" vertical="center" wrapText="1"/>
      <protection hidden="1"/>
    </xf>
    <xf numFmtId="165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4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4" fontId="0" fillId="0" borderId="0" xfId="0" applyNumberFormat="1" applyAlignment="1" applyProtection="1"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/>
      <protection hidden="1"/>
    </xf>
    <xf numFmtId="2" fontId="6" fillId="0" borderId="0" xfId="0" applyNumberFormat="1" applyFont="1" applyBorder="1" applyAlignment="1" applyProtection="1">
      <alignment horizontal="center"/>
      <protection hidden="1"/>
    </xf>
    <xf numFmtId="2" fontId="6" fillId="0" borderId="0" xfId="0" applyNumberFormat="1" applyFont="1" applyBorder="1" applyProtection="1">
      <protection hidden="1"/>
    </xf>
    <xf numFmtId="4" fontId="6" fillId="0" borderId="0" xfId="0" applyNumberFormat="1" applyFont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left" wrapText="1"/>
      <protection hidden="1"/>
    </xf>
    <xf numFmtId="2" fontId="6" fillId="0" borderId="0" xfId="0" applyNumberFormat="1" applyFont="1" applyAlignment="1" applyProtection="1">
      <alignment horizontal="center" wrapText="1"/>
      <protection hidden="1"/>
    </xf>
    <xf numFmtId="4" fontId="6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Alignment="1" applyProtection="1">
      <alignment horizontal="center" wrapText="1"/>
      <protection hidden="1"/>
    </xf>
    <xf numFmtId="4" fontId="8" fillId="0" borderId="0" xfId="0" applyNumberFormat="1" applyFont="1" applyProtection="1">
      <protection hidden="1"/>
    </xf>
    <xf numFmtId="0" fontId="10" fillId="0" borderId="0" xfId="0" applyNumberFormat="1" applyFont="1" applyBorder="1" applyAlignment="1" applyProtection="1">
      <alignment horizontal="left" vertical="center" wrapText="1"/>
      <protection hidden="1"/>
    </xf>
    <xf numFmtId="2" fontId="10" fillId="0" borderId="0" xfId="0" applyNumberFormat="1" applyFont="1" applyBorder="1" applyAlignment="1" applyProtection="1">
      <alignment horizontal="right" vertical="center" wrapText="1"/>
      <protection hidden="1"/>
    </xf>
    <xf numFmtId="0" fontId="10" fillId="0" borderId="0" xfId="0" applyNumberFormat="1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Protection="1">
      <protection hidden="1"/>
    </xf>
    <xf numFmtId="4" fontId="0" fillId="0" borderId="0" xfId="0" applyNumberForma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NumberFormat="1" applyFill="1" applyBorder="1" applyAlignment="1" applyProtection="1">
      <alignment horizontal="center" vertical="center"/>
      <protection hidden="1"/>
    </xf>
    <xf numFmtId="2" fontId="0" fillId="0" borderId="0" xfId="0" applyNumberFormat="1" applyProtection="1">
      <protection hidden="1"/>
    </xf>
    <xf numFmtId="2" fontId="0" fillId="0" borderId="0" xfId="0" applyNumberFormat="1" applyFill="1" applyBorder="1" applyProtection="1">
      <protection hidden="1"/>
    </xf>
    <xf numFmtId="0" fontId="12" fillId="0" borderId="0" xfId="0" applyFont="1" applyFill="1" applyAlignment="1">
      <alignment horizontal="left"/>
    </xf>
    <xf numFmtId="0" fontId="5" fillId="0" borderId="0" xfId="0" applyFont="1" applyAlignment="1" applyProtection="1">
      <alignment horizontal="left"/>
      <protection hidden="1"/>
    </xf>
    <xf numFmtId="4" fontId="2" fillId="0" borderId="6" xfId="0" applyNumberFormat="1" applyFont="1" applyBorder="1" applyAlignment="1" applyProtection="1">
      <alignment horizontal="left" vertical="center"/>
      <protection hidden="1"/>
    </xf>
    <xf numFmtId="4" fontId="2" fillId="0" borderId="6" xfId="0" applyNumberFormat="1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4" fontId="2" fillId="0" borderId="0" xfId="0" applyNumberFormat="1" applyFont="1" applyBorder="1" applyAlignment="1" applyProtection="1">
      <alignment horizontal="left" vertical="center"/>
      <protection hidden="1"/>
    </xf>
    <xf numFmtId="4" fontId="2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left" vertical="center"/>
      <protection hidden="1"/>
    </xf>
    <xf numFmtId="9" fontId="0" fillId="0" borderId="6" xfId="0" applyNumberFormat="1" applyBorder="1" applyAlignment="1" applyProtection="1">
      <alignment horizontal="center" vertical="center"/>
      <protection hidden="1"/>
    </xf>
    <xf numFmtId="4" fontId="13" fillId="0" borderId="0" xfId="0" applyNumberFormat="1" applyFont="1" applyBorder="1" applyAlignment="1" applyProtection="1">
      <alignment horizontal="left" vertical="center"/>
      <protection hidden="1"/>
    </xf>
    <xf numFmtId="4" fontId="8" fillId="0" borderId="0" xfId="0" applyNumberFormat="1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0" xfId="0" applyFont="1" applyFill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165" fontId="2" fillId="0" borderId="8" xfId="0" applyNumberFormat="1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2" fontId="6" fillId="0" borderId="0" xfId="0" applyNumberFormat="1" applyFont="1" applyProtection="1">
      <protection hidden="1"/>
    </xf>
    <xf numFmtId="4" fontId="6" fillId="0" borderId="0" xfId="0" applyNumberFormat="1" applyFont="1" applyBorder="1" applyAlignment="1" applyProtection="1">
      <alignment horizontal="left" vertical="center"/>
      <protection hidden="1"/>
    </xf>
    <xf numFmtId="4" fontId="6" fillId="0" borderId="0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4" fontId="16" fillId="0" borderId="0" xfId="0" applyNumberFormat="1" applyFont="1" applyProtection="1">
      <protection hidden="1"/>
    </xf>
    <xf numFmtId="2" fontId="16" fillId="0" borderId="0" xfId="0" applyNumberFormat="1" applyFont="1" applyProtection="1">
      <protection hidden="1"/>
    </xf>
    <xf numFmtId="0" fontId="17" fillId="0" borderId="0" xfId="0" applyFont="1" applyAlignme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17" fillId="0" borderId="0" xfId="0" applyNumberFormat="1" applyFont="1" applyProtection="1">
      <protection hidden="1"/>
    </xf>
    <xf numFmtId="2" fontId="17" fillId="0" borderId="0" xfId="0" applyNumberFormat="1" applyFont="1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165" fontId="16" fillId="0" borderId="0" xfId="0" applyNumberFormat="1" applyFont="1" applyProtection="1">
      <protection hidden="1"/>
    </xf>
    <xf numFmtId="165" fontId="2" fillId="0" borderId="6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164" fontId="11" fillId="2" borderId="9" xfId="1" applyNumberFormat="1" applyFont="1" applyFill="1" applyBorder="1" applyAlignment="1" applyProtection="1">
      <alignment horizontal="center" vertical="center" wrapText="1"/>
      <protection hidden="1"/>
    </xf>
    <xf numFmtId="164" fontId="11" fillId="2" borderId="10" xfId="1" applyNumberFormat="1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164" fontId="11" fillId="2" borderId="9" xfId="1" applyNumberFormat="1" applyFont="1" applyFill="1" applyBorder="1" applyAlignment="1" applyProtection="1">
      <alignment vertical="center" wrapText="1"/>
      <protection hidden="1"/>
    </xf>
    <xf numFmtId="164" fontId="11" fillId="2" borderId="11" xfId="1" applyNumberFormat="1" applyFont="1" applyFill="1" applyBorder="1" applyAlignment="1" applyProtection="1">
      <alignment vertical="center" wrapText="1"/>
      <protection hidden="1"/>
    </xf>
    <xf numFmtId="164" fontId="11" fillId="2" borderId="12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top" wrapText="1"/>
      <protection hidden="1"/>
    </xf>
    <xf numFmtId="0" fontId="6" fillId="0" borderId="13" xfId="0" applyFont="1" applyBorder="1" applyAlignment="1" applyProtection="1">
      <alignment vertical="top" wrapText="1"/>
      <protection hidden="1"/>
    </xf>
    <xf numFmtId="0" fontId="6" fillId="0" borderId="14" xfId="0" applyFont="1" applyBorder="1" applyAlignment="1" applyProtection="1">
      <alignment vertical="top" wrapText="1"/>
      <protection hidden="1"/>
    </xf>
    <xf numFmtId="0" fontId="6" fillId="0" borderId="9" xfId="0" applyFont="1" applyBorder="1" applyAlignment="1" applyProtection="1">
      <alignment vertical="top" wrapText="1"/>
      <protection hidden="1"/>
    </xf>
    <xf numFmtId="0" fontId="6" fillId="0" borderId="12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top" wrapText="1"/>
      <protection hidden="1"/>
    </xf>
    <xf numFmtId="0" fontId="6" fillId="0" borderId="0" xfId="0" applyFont="1" applyAlignment="1" applyProtection="1">
      <alignment vertical="top" wrapText="1"/>
      <protection hidden="1"/>
    </xf>
    <xf numFmtId="0" fontId="0" fillId="0" borderId="9" xfId="0" applyBorder="1" applyAlignment="1" applyProtection="1">
      <alignment vertical="top" wrapText="1"/>
      <protection hidden="1"/>
    </xf>
    <xf numFmtId="0" fontId="0" fillId="0" borderId="12" xfId="0" applyBorder="1" applyAlignment="1" applyProtection="1">
      <alignment vertical="top" wrapText="1"/>
      <protection hidden="1"/>
    </xf>
    <xf numFmtId="4" fontId="4" fillId="0" borderId="0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/>
    <xf numFmtId="0" fontId="6" fillId="0" borderId="0" xfId="0" applyFont="1" applyAlignment="1" applyProtection="1">
      <alignment horizontal="left"/>
    </xf>
    <xf numFmtId="0" fontId="2" fillId="0" borderId="15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14" xfId="0" applyFont="1" applyBorder="1" applyProtection="1"/>
    <xf numFmtId="0" fontId="4" fillId="0" borderId="17" xfId="0" applyFont="1" applyBorder="1" applyAlignment="1" applyProtection="1">
      <alignment horizontal="left"/>
    </xf>
    <xf numFmtId="0" fontId="4" fillId="0" borderId="11" xfId="0" applyFont="1" applyBorder="1" applyProtection="1"/>
    <xf numFmtId="0" fontId="4" fillId="0" borderId="18" xfId="0" applyFont="1" applyBorder="1" applyProtection="1"/>
    <xf numFmtId="0" fontId="4" fillId="0" borderId="0" xfId="0" applyFont="1" applyBorder="1" applyProtection="1"/>
    <xf numFmtId="0" fontId="4" fillId="0" borderId="17" xfId="0" applyFont="1" applyBorder="1" applyProtection="1"/>
    <xf numFmtId="0" fontId="4" fillId="0" borderId="5" xfId="0" applyFont="1" applyBorder="1" applyProtection="1"/>
    <xf numFmtId="0" fontId="4" fillId="0" borderId="0" xfId="0" applyFont="1" applyBorder="1" applyAlignment="1" applyProtection="1">
      <alignment horizontal="right"/>
    </xf>
    <xf numFmtId="0" fontId="6" fillId="0" borderId="0" xfId="0" applyFont="1" applyProtection="1"/>
    <xf numFmtId="0" fontId="5" fillId="0" borderId="0" xfId="0" applyFont="1" applyProtection="1"/>
    <xf numFmtId="0" fontId="2" fillId="0" borderId="0" xfId="0" applyFont="1" applyProtection="1"/>
    <xf numFmtId="0" fontId="2" fillId="0" borderId="9" xfId="0" applyFont="1" applyBorder="1" applyAlignment="1" applyProtection="1">
      <alignment horizontal="center"/>
    </xf>
    <xf numFmtId="0" fontId="6" fillId="0" borderId="5" xfId="0" applyFont="1" applyBorder="1" applyProtection="1"/>
    <xf numFmtId="0" fontId="6" fillId="0" borderId="0" xfId="0" applyFont="1" applyBorder="1" applyProtection="1"/>
    <xf numFmtId="0" fontId="6" fillId="0" borderId="20" xfId="0" applyFont="1" applyBorder="1" applyAlignment="1" applyProtection="1">
      <alignment horizontal="center"/>
    </xf>
    <xf numFmtId="0" fontId="6" fillId="0" borderId="17" xfId="0" applyFont="1" applyBorder="1" applyProtection="1"/>
    <xf numFmtId="0" fontId="6" fillId="0" borderId="15" xfId="0" applyFont="1" applyBorder="1" applyProtection="1"/>
    <xf numFmtId="0" fontId="6" fillId="0" borderId="21" xfId="0" applyFont="1" applyBorder="1" applyAlignment="1" applyProtection="1">
      <alignment horizontal="center"/>
    </xf>
    <xf numFmtId="0" fontId="2" fillId="0" borderId="16" xfId="0" applyFont="1" applyBorder="1" applyProtection="1"/>
    <xf numFmtId="0" fontId="2" fillId="0" borderId="14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164" fontId="6" fillId="0" borderId="5" xfId="0" applyNumberFormat="1" applyFont="1" applyBorder="1" applyAlignment="1" applyProtection="1">
      <alignment horizontal="center"/>
    </xf>
    <xf numFmtId="164" fontId="6" fillId="0" borderId="17" xfId="0" applyNumberFormat="1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2" fontId="0" fillId="0" borderId="0" xfId="0" applyNumberFormat="1" applyAlignment="1" applyProtection="1">
      <alignment horizontal="center"/>
    </xf>
    <xf numFmtId="4" fontId="0" fillId="0" borderId="0" xfId="0" applyNumberFormat="1" applyProtection="1"/>
    <xf numFmtId="0" fontId="0" fillId="0" borderId="0" xfId="0" applyProtection="1"/>
    <xf numFmtId="4" fontId="0" fillId="0" borderId="0" xfId="0" applyNumberFormat="1" applyAlignment="1" applyProtection="1"/>
    <xf numFmtId="4" fontId="0" fillId="0" borderId="0" xfId="0" applyNumberForma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right"/>
    </xf>
    <xf numFmtId="4" fontId="1" fillId="0" borderId="1" xfId="0" applyNumberFormat="1" applyFont="1" applyBorder="1" applyAlignment="1" applyProtection="1">
      <alignment horizontal="center" vertical="center" wrapText="1"/>
    </xf>
    <xf numFmtId="4" fontId="1" fillId="0" borderId="22" xfId="0" applyNumberFormat="1" applyFont="1" applyBorder="1" applyAlignment="1" applyProtection="1">
      <alignment horizontal="center" vertical="center" wrapText="1"/>
    </xf>
    <xf numFmtId="4" fontId="1" fillId="0" borderId="23" xfId="0" applyNumberFormat="1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2" fontId="1" fillId="0" borderId="23" xfId="0" applyNumberFormat="1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left"/>
    </xf>
    <xf numFmtId="4" fontId="2" fillId="0" borderId="4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center"/>
    </xf>
    <xf numFmtId="2" fontId="6" fillId="0" borderId="24" xfId="0" applyNumberFormat="1" applyFont="1" applyBorder="1" applyProtection="1"/>
    <xf numFmtId="2" fontId="6" fillId="0" borderId="2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2" fontId="6" fillId="0" borderId="0" xfId="0" applyNumberFormat="1" applyFont="1" applyBorder="1" applyAlignment="1" applyProtection="1">
      <alignment horizontal="center"/>
    </xf>
    <xf numFmtId="4" fontId="6" fillId="0" borderId="0" xfId="0" applyNumberFormat="1" applyFont="1" applyBorder="1" applyAlignment="1" applyProtection="1">
      <alignment horizontal="center"/>
    </xf>
    <xf numFmtId="2" fontId="6" fillId="0" borderId="0" xfId="0" applyNumberFormat="1" applyFont="1" applyBorder="1" applyProtection="1"/>
    <xf numFmtId="1" fontId="6" fillId="0" borderId="9" xfId="0" applyNumberFormat="1" applyFont="1" applyBorder="1" applyAlignment="1" applyProtection="1">
      <alignment horizontal="center" vertical="top" wrapText="1"/>
      <protection hidden="1"/>
    </xf>
    <xf numFmtId="49" fontId="6" fillId="0" borderId="9" xfId="0" applyNumberFormat="1" applyFont="1" applyBorder="1" applyAlignment="1" applyProtection="1">
      <alignment horizontal="center" vertical="top" wrapText="1"/>
      <protection hidden="1"/>
    </xf>
    <xf numFmtId="0" fontId="6" fillId="0" borderId="9" xfId="0" applyFont="1" applyBorder="1" applyAlignment="1" applyProtection="1">
      <alignment horizontal="center" vertical="top" wrapText="1"/>
      <protection hidden="1"/>
    </xf>
    <xf numFmtId="4" fontId="0" fillId="0" borderId="2" xfId="0" applyNumberForma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9" fontId="0" fillId="0" borderId="0" xfId="0" applyNumberFormat="1" applyBorder="1" applyAlignment="1" applyProtection="1">
      <alignment horizontal="center" vertical="center"/>
      <protection hidden="1"/>
    </xf>
    <xf numFmtId="4" fontId="5" fillId="0" borderId="0" xfId="0" applyNumberFormat="1" applyFont="1" applyBorder="1" applyAlignment="1" applyProtection="1">
      <alignment horizontal="center" vertical="center"/>
      <protection hidden="1"/>
    </xf>
    <xf numFmtId="4" fontId="5" fillId="0" borderId="0" xfId="0" applyNumberFormat="1" applyFont="1" applyAlignment="1" applyProtection="1">
      <alignment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4" fontId="5" fillId="0" borderId="0" xfId="0" applyNumberFormat="1" applyFont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right"/>
    </xf>
    <xf numFmtId="0" fontId="5" fillId="0" borderId="16" xfId="0" applyFont="1" applyBorder="1" applyAlignment="1" applyProtection="1">
      <alignment horizontal="left"/>
    </xf>
    <xf numFmtId="0" fontId="5" fillId="0" borderId="17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left"/>
    </xf>
    <xf numFmtId="0" fontId="5" fillId="0" borderId="16" xfId="0" applyFont="1" applyBorder="1" applyProtection="1"/>
    <xf numFmtId="0" fontId="4" fillId="0" borderId="11" xfId="0" applyFont="1" applyBorder="1" applyAlignment="1" applyProtection="1">
      <alignment horizontal="right"/>
    </xf>
    <xf numFmtId="0" fontId="4" fillId="0" borderId="0" xfId="3" applyFont="1" applyProtection="1"/>
    <xf numFmtId="0" fontId="5" fillId="0" borderId="16" xfId="3" applyFont="1" applyBorder="1" applyProtection="1"/>
    <xf numFmtId="0" fontId="5" fillId="0" borderId="9" xfId="0" applyFont="1" applyBorder="1" applyProtection="1"/>
    <xf numFmtId="0" fontId="6" fillId="0" borderId="6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/>
    <xf numFmtId="4" fontId="2" fillId="0" borderId="4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19" fillId="0" borderId="0" xfId="0" applyFont="1" applyAlignment="1" applyProtection="1">
      <alignment horizontal="center" vertical="top" wrapText="1"/>
      <protection hidden="1"/>
    </xf>
    <xf numFmtId="0" fontId="5" fillId="0" borderId="0" xfId="0" applyFont="1" applyAlignment="1" applyProtection="1">
      <alignment horizontal="center" vertical="top" wrapText="1"/>
      <protection hidden="1"/>
    </xf>
    <xf numFmtId="1" fontId="6" fillId="0" borderId="0" xfId="0" applyNumberFormat="1" applyFont="1" applyAlignment="1" applyProtection="1">
      <alignment horizontal="center" vertical="top" wrapText="1"/>
      <protection hidden="1"/>
    </xf>
    <xf numFmtId="49" fontId="6" fillId="0" borderId="0" xfId="0" applyNumberFormat="1" applyFont="1" applyAlignment="1" applyProtection="1">
      <alignment horizontal="center" vertical="top" wrapText="1"/>
      <protection hidden="1"/>
    </xf>
    <xf numFmtId="0" fontId="0" fillId="0" borderId="19" xfId="0" applyBorder="1" applyAlignment="1" applyProtection="1">
      <alignment horizontal="center" vertical="top" wrapText="1"/>
      <protection hidden="1"/>
    </xf>
    <xf numFmtId="0" fontId="6" fillId="0" borderId="19" xfId="0" applyFont="1" applyBorder="1" applyAlignment="1" applyProtection="1">
      <alignment vertical="top" wrapText="1"/>
      <protection hidden="1"/>
    </xf>
    <xf numFmtId="49" fontId="6" fillId="0" borderId="19" xfId="0" applyNumberFormat="1" applyFont="1" applyBorder="1" applyAlignment="1" applyProtection="1">
      <alignment horizontal="center" vertical="top" wrapText="1"/>
      <protection hidden="1"/>
    </xf>
    <xf numFmtId="49" fontId="20" fillId="0" borderId="9" xfId="0" applyNumberFormat="1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49" fontId="6" fillId="0" borderId="9" xfId="0" applyNumberFormat="1" applyFont="1" applyBorder="1" applyAlignment="1">
      <alignment horizontal="center" vertical="top" wrapText="1"/>
    </xf>
    <xf numFmtId="49" fontId="20" fillId="0" borderId="9" xfId="0" applyNumberFormat="1" applyFont="1" applyBorder="1" applyAlignment="1">
      <alignment vertical="top" wrapText="1"/>
    </xf>
    <xf numFmtId="0" fontId="20" fillId="0" borderId="9" xfId="0" applyFont="1" applyBorder="1" applyAlignment="1">
      <alignment vertical="top" wrapText="1"/>
    </xf>
    <xf numFmtId="49" fontId="20" fillId="0" borderId="0" xfId="0" applyNumberFormat="1" applyFont="1" applyAlignment="1">
      <alignment horizontal="center" vertical="top" wrapText="1"/>
    </xf>
    <xf numFmtId="49" fontId="20" fillId="0" borderId="0" xfId="0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top" wrapText="1"/>
    </xf>
    <xf numFmtId="0" fontId="21" fillId="0" borderId="0" xfId="0" applyFont="1" applyAlignment="1" applyProtection="1">
      <alignment horizontal="center"/>
      <protection hidden="1"/>
    </xf>
    <xf numFmtId="4" fontId="2" fillId="0" borderId="2" xfId="0" applyNumberFormat="1" applyFont="1" applyBorder="1" applyAlignment="1" applyProtection="1">
      <alignment horizontal="center" vertical="center"/>
      <protection hidden="1"/>
    </xf>
    <xf numFmtId="0" fontId="0" fillId="0" borderId="37" xfId="0" applyBorder="1" applyProtection="1">
      <protection hidden="1"/>
    </xf>
    <xf numFmtId="2" fontId="0" fillId="0" borderId="37" xfId="0" applyNumberFormat="1" applyBorder="1" applyProtection="1">
      <protection hidden="1"/>
    </xf>
    <xf numFmtId="4" fontId="6" fillId="0" borderId="38" xfId="0" applyNumberFormat="1" applyFont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165" fontId="6" fillId="0" borderId="36" xfId="0" applyNumberFormat="1" applyFont="1" applyBorder="1" applyAlignment="1" applyProtection="1">
      <alignment horizontal="center" vertical="center" wrapText="1"/>
      <protection hidden="1"/>
    </xf>
    <xf numFmtId="165" fontId="6" fillId="0" borderId="39" xfId="0" applyNumberFormat="1" applyFont="1" applyBorder="1" applyAlignment="1" applyProtection="1">
      <alignment horizontal="center" vertical="center" wrapText="1"/>
      <protection hidden="1"/>
    </xf>
    <xf numFmtId="0" fontId="6" fillId="0" borderId="36" xfId="0" applyFont="1" applyBorder="1" applyAlignment="1" applyProtection="1">
      <alignment horizontal="left" vertical="center" wrapText="1"/>
      <protection hidden="1"/>
    </xf>
    <xf numFmtId="0" fontId="6" fillId="0" borderId="44" xfId="0" applyFont="1" applyBorder="1" applyAlignment="1" applyProtection="1">
      <alignment horizontal="left" vertical="center" wrapText="1"/>
      <protection hidden="1"/>
    </xf>
    <xf numFmtId="49" fontId="6" fillId="0" borderId="45" xfId="0" applyNumberFormat="1" applyFont="1" applyBorder="1" applyAlignment="1" applyProtection="1">
      <alignment horizontal="center" vertical="center" wrapText="1"/>
      <protection hidden="1"/>
    </xf>
    <xf numFmtId="4" fontId="6" fillId="0" borderId="47" xfId="0" applyNumberFormat="1" applyFont="1" applyBorder="1" applyAlignment="1" applyProtection="1">
      <alignment horizontal="center" vertical="center" wrapText="1"/>
      <protection hidden="1"/>
    </xf>
    <xf numFmtId="0" fontId="6" fillId="0" borderId="47" xfId="0" applyFont="1" applyBorder="1" applyAlignment="1" applyProtection="1">
      <alignment horizontal="center" vertical="center" wrapText="1"/>
      <protection hidden="1"/>
    </xf>
    <xf numFmtId="165" fontId="6" fillId="0" borderId="44" xfId="0" applyNumberFormat="1" applyFont="1" applyBorder="1" applyAlignment="1" applyProtection="1">
      <alignment horizontal="center" vertical="center" wrapText="1"/>
      <protection hidden="1"/>
    </xf>
    <xf numFmtId="165" fontId="6" fillId="0" borderId="45" xfId="0" applyNumberFormat="1" applyFont="1" applyBorder="1" applyAlignment="1" applyProtection="1">
      <alignment horizontal="center" vertical="center" wrapText="1"/>
      <protection hidden="1"/>
    </xf>
    <xf numFmtId="0" fontId="6" fillId="2" borderId="48" xfId="0" applyFont="1" applyFill="1" applyBorder="1" applyAlignment="1" applyProtection="1">
      <alignment horizontal="center" vertical="center" wrapText="1"/>
      <protection locked="0"/>
    </xf>
    <xf numFmtId="2" fontId="6" fillId="0" borderId="49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Protection="1">
      <protection hidden="1"/>
    </xf>
    <xf numFmtId="2" fontId="0" fillId="0" borderId="46" xfId="0" applyNumberFormat="1" applyBorder="1" applyProtection="1">
      <protection hidden="1"/>
    </xf>
    <xf numFmtId="0" fontId="6" fillId="3" borderId="40" xfId="0" applyFont="1" applyFill="1" applyBorder="1" applyAlignment="1" applyProtection="1">
      <alignment horizontal="center" vertical="center" wrapText="1"/>
      <protection locked="0"/>
    </xf>
    <xf numFmtId="2" fontId="6" fillId="3" borderId="4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55" xfId="0" applyBorder="1" applyProtection="1">
      <protection hidden="1"/>
    </xf>
    <xf numFmtId="0" fontId="0" fillId="0" borderId="60" xfId="0" applyBorder="1" applyProtection="1">
      <protection hidden="1"/>
    </xf>
    <xf numFmtId="4" fontId="22" fillId="0" borderId="40" xfId="0" applyNumberFormat="1" applyFont="1" applyBorder="1" applyAlignment="1" applyProtection="1">
      <alignment horizontal="center" vertical="center" wrapText="1"/>
    </xf>
    <xf numFmtId="4" fontId="22" fillId="0" borderId="39" xfId="0" applyNumberFormat="1" applyFont="1" applyBorder="1" applyAlignment="1" applyProtection="1">
      <alignment horizontal="center" vertical="center" wrapText="1"/>
    </xf>
    <xf numFmtId="49" fontId="22" fillId="0" borderId="39" xfId="0" applyNumberFormat="1" applyFont="1" applyBorder="1" applyAlignment="1" applyProtection="1">
      <alignment horizontal="center" vertical="center" wrapText="1"/>
    </xf>
    <xf numFmtId="0" fontId="22" fillId="0" borderId="40" xfId="0" applyFont="1" applyBorder="1" applyAlignment="1" applyProtection="1">
      <alignment horizontal="center" vertical="center" wrapText="1"/>
    </xf>
    <xf numFmtId="2" fontId="22" fillId="0" borderId="39" xfId="0" applyNumberFormat="1" applyFont="1" applyBorder="1" applyAlignment="1" applyProtection="1">
      <alignment horizontal="center" vertical="center" wrapText="1"/>
    </xf>
    <xf numFmtId="4" fontId="22" fillId="0" borderId="52" xfId="0" applyNumberFormat="1" applyFont="1" applyBorder="1" applyAlignment="1" applyProtection="1">
      <alignment horizontal="center" vertical="center" wrapText="1"/>
    </xf>
    <xf numFmtId="4" fontId="22" fillId="0" borderId="53" xfId="0" applyNumberFormat="1" applyFont="1" applyBorder="1" applyAlignment="1" applyProtection="1">
      <alignment horizontal="center" vertical="center" wrapText="1"/>
    </xf>
    <xf numFmtId="49" fontId="22" fillId="0" borderId="53" xfId="0" applyNumberFormat="1" applyFont="1" applyBorder="1" applyAlignment="1" applyProtection="1">
      <alignment horizontal="center" vertical="center" wrapText="1"/>
    </xf>
    <xf numFmtId="0" fontId="22" fillId="0" borderId="52" xfId="0" applyFont="1" applyBorder="1" applyAlignment="1" applyProtection="1">
      <alignment horizontal="center" vertical="center" wrapText="1"/>
    </xf>
    <xf numFmtId="2" fontId="22" fillId="0" borderId="53" xfId="0" applyNumberFormat="1" applyFont="1" applyBorder="1" applyAlignment="1" applyProtection="1">
      <alignment horizontal="center" vertical="center" wrapText="1"/>
    </xf>
    <xf numFmtId="4" fontId="22" fillId="0" borderId="57" xfId="0" applyNumberFormat="1" applyFont="1" applyBorder="1" applyAlignment="1" applyProtection="1">
      <alignment horizontal="center" vertical="center" wrapText="1"/>
    </xf>
    <xf numFmtId="4" fontId="22" fillId="0" borderId="58" xfId="0" applyNumberFormat="1" applyFont="1" applyBorder="1" applyAlignment="1" applyProtection="1">
      <alignment horizontal="center" vertical="center" wrapText="1"/>
    </xf>
    <xf numFmtId="49" fontId="22" fillId="0" borderId="58" xfId="0" applyNumberFormat="1" applyFont="1" applyBorder="1" applyAlignment="1" applyProtection="1">
      <alignment horizontal="center" vertical="center" wrapText="1"/>
    </xf>
    <xf numFmtId="0" fontId="22" fillId="0" borderId="57" xfId="0" applyFont="1" applyBorder="1" applyAlignment="1" applyProtection="1">
      <alignment horizontal="center" vertical="center" wrapText="1"/>
    </xf>
    <xf numFmtId="2" fontId="22" fillId="0" borderId="58" xfId="0" applyNumberFormat="1" applyFont="1" applyBorder="1" applyAlignment="1" applyProtection="1">
      <alignment horizontal="center" vertical="center" wrapText="1"/>
    </xf>
    <xf numFmtId="1" fontId="22" fillId="0" borderId="50" xfId="0" applyNumberFormat="1" applyFont="1" applyBorder="1" applyAlignment="1" applyProtection="1">
      <alignment horizontal="center" vertical="center" wrapText="1"/>
    </xf>
    <xf numFmtId="1" fontId="22" fillId="0" borderId="51" xfId="0" applyNumberFormat="1" applyFont="1" applyBorder="1" applyAlignment="1" applyProtection="1">
      <alignment horizontal="center" vertical="center" wrapText="1"/>
    </xf>
    <xf numFmtId="1" fontId="22" fillId="0" borderId="56" xfId="0" applyNumberFormat="1" applyFont="1" applyBorder="1" applyAlignment="1" applyProtection="1">
      <alignment horizontal="center" vertical="center" wrapText="1"/>
    </xf>
    <xf numFmtId="2" fontId="22" fillId="0" borderId="40" xfId="0" applyNumberFormat="1" applyFont="1" applyBorder="1" applyAlignment="1" applyProtection="1">
      <alignment horizontal="center" vertical="center" wrapText="1"/>
    </xf>
    <xf numFmtId="2" fontId="22" fillId="0" borderId="52" xfId="0" applyNumberFormat="1" applyFont="1" applyBorder="1" applyAlignment="1" applyProtection="1">
      <alignment horizontal="center" vertical="center" wrapText="1"/>
    </xf>
    <xf numFmtId="2" fontId="22" fillId="0" borderId="57" xfId="0" applyNumberFormat="1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horizontal="center" vertical="center" wrapText="1"/>
      <protection locked="0"/>
    </xf>
    <xf numFmtId="0" fontId="1" fillId="0" borderId="57" xfId="0" applyFont="1" applyBorder="1" applyAlignment="1" applyProtection="1">
      <alignment horizontal="center" vertical="center" wrapText="1"/>
      <protection locked="0"/>
    </xf>
    <xf numFmtId="4" fontId="22" fillId="0" borderId="41" xfId="0" applyNumberFormat="1" applyFont="1" applyBorder="1" applyAlignment="1" applyProtection="1">
      <alignment horizontal="center" vertical="center" wrapText="1"/>
    </xf>
    <xf numFmtId="4" fontId="22" fillId="0" borderId="54" xfId="0" applyNumberFormat="1" applyFont="1" applyBorder="1" applyAlignment="1" applyProtection="1">
      <alignment horizontal="center" vertical="center" wrapText="1"/>
    </xf>
    <xf numFmtId="4" fontId="22" fillId="0" borderId="59" xfId="0" applyNumberFormat="1" applyFont="1" applyBorder="1" applyAlignment="1" applyProtection="1">
      <alignment horizontal="center" vertical="center" wrapText="1"/>
    </xf>
    <xf numFmtId="0" fontId="5" fillId="0" borderId="19" xfId="3" applyFont="1" applyBorder="1" applyProtection="1"/>
    <xf numFmtId="0" fontId="5" fillId="0" borderId="15" xfId="3" applyFont="1" applyBorder="1" applyProtection="1"/>
    <xf numFmtId="0" fontId="4" fillId="0" borderId="19" xfId="3" applyFont="1" applyBorder="1" applyProtection="1"/>
    <xf numFmtId="0" fontId="4" fillId="0" borderId="15" xfId="3" applyFont="1" applyBorder="1" applyAlignment="1" applyProtection="1">
      <alignment horizontal="right"/>
    </xf>
    <xf numFmtId="0" fontId="5" fillId="0" borderId="19" xfId="0" applyFont="1" applyBorder="1" applyAlignment="1" applyProtection="1">
      <alignment horizontal="left"/>
    </xf>
    <xf numFmtId="0" fontId="4" fillId="0" borderId="19" xfId="0" applyFont="1" applyBorder="1" applyProtection="1"/>
    <xf numFmtId="0" fontId="6" fillId="0" borderId="43" xfId="0" applyFont="1" applyBorder="1" applyAlignment="1">
      <alignment horizontal="center" vertical="center" wrapText="1"/>
    </xf>
    <xf numFmtId="49" fontId="6" fillId="0" borderId="42" xfId="0" applyNumberFormat="1" applyFont="1" applyBorder="1" applyAlignment="1" applyProtection="1">
      <alignment horizontal="center" vertical="center" wrapText="1"/>
      <protection hidden="1"/>
    </xf>
    <xf numFmtId="0" fontId="6" fillId="0" borderId="57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18" xfId="0" applyFont="1" applyBorder="1" applyAlignment="1" applyProtection="1">
      <alignment horizontal="left"/>
    </xf>
    <xf numFmtId="0" fontId="4" fillId="0" borderId="16" xfId="3" applyFont="1" applyBorder="1" applyAlignment="1" applyProtection="1">
      <alignment horizontal="left"/>
    </xf>
    <xf numFmtId="0" fontId="4" fillId="0" borderId="19" xfId="3" applyFont="1" applyBorder="1" applyAlignment="1" applyProtection="1">
      <alignment horizontal="left"/>
    </xf>
    <xf numFmtId="0" fontId="4" fillId="0" borderId="14" xfId="3" applyFont="1" applyBorder="1" applyAlignment="1" applyProtection="1">
      <alignment horizontal="left"/>
    </xf>
    <xf numFmtId="0" fontId="4" fillId="0" borderId="17" xfId="3" applyFont="1" applyBorder="1" applyAlignment="1" applyProtection="1">
      <alignment horizontal="left"/>
    </xf>
    <xf numFmtId="0" fontId="4" fillId="0" borderId="15" xfId="3" applyFont="1" applyBorder="1" applyAlignment="1" applyProtection="1">
      <alignment horizontal="left"/>
    </xf>
    <xf numFmtId="0" fontId="4" fillId="0" borderId="11" xfId="3" applyFont="1" applyBorder="1" applyAlignment="1" applyProtection="1">
      <alignment horizontal="left"/>
    </xf>
    <xf numFmtId="49" fontId="4" fillId="0" borderId="19" xfId="0" applyNumberFormat="1" applyFont="1" applyBorder="1" applyAlignment="1" applyProtection="1">
      <alignment horizontal="left"/>
    </xf>
    <xf numFmtId="0" fontId="4" fillId="0" borderId="16" xfId="0" applyFont="1" applyBorder="1" applyAlignment="1" applyProtection="1">
      <alignment horizontal="left" vertical="top" wrapText="1"/>
    </xf>
    <xf numFmtId="0" fontId="4" fillId="0" borderId="19" xfId="0" applyFont="1" applyBorder="1" applyAlignment="1" applyProtection="1">
      <alignment horizontal="left" vertical="top" wrapText="1"/>
    </xf>
    <xf numFmtId="0" fontId="4" fillId="0" borderId="14" xfId="0" applyFont="1" applyBorder="1" applyAlignment="1" applyProtection="1">
      <alignment horizontal="left" vertical="top" wrapText="1"/>
    </xf>
    <xf numFmtId="0" fontId="4" fillId="0" borderId="17" xfId="0" applyFont="1" applyBorder="1" applyAlignment="1" applyProtection="1">
      <alignment horizontal="left" vertical="top" wrapText="1"/>
    </xf>
    <xf numFmtId="0" fontId="4" fillId="0" borderId="15" xfId="0" applyFont="1" applyBorder="1" applyAlignment="1" applyProtection="1">
      <alignment horizontal="left" vertical="top" wrapText="1"/>
    </xf>
    <xf numFmtId="0" fontId="4" fillId="0" borderId="11" xfId="0" applyFont="1" applyBorder="1" applyAlignment="1" applyProtection="1">
      <alignment horizontal="left" vertical="top" wrapText="1"/>
    </xf>
    <xf numFmtId="0" fontId="4" fillId="0" borderId="16" xfId="0" applyFont="1" applyBorder="1" applyAlignment="1" applyProtection="1">
      <alignment horizontal="left"/>
    </xf>
    <xf numFmtId="0" fontId="4" fillId="0" borderId="19" xfId="0" applyFont="1" applyBorder="1" applyAlignment="1" applyProtection="1">
      <alignment horizontal="left"/>
    </xf>
    <xf numFmtId="0" fontId="4" fillId="0" borderId="14" xfId="0" applyFont="1" applyBorder="1" applyAlignment="1" applyProtection="1">
      <alignment horizontal="left"/>
    </xf>
    <xf numFmtId="0" fontId="4" fillId="0" borderId="17" xfId="0" applyFont="1" applyBorder="1" applyAlignment="1" applyProtection="1">
      <alignment horizontal="left"/>
    </xf>
    <xf numFmtId="0" fontId="4" fillId="0" borderId="15" xfId="0" applyFont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  <xf numFmtId="0" fontId="2" fillId="0" borderId="2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5" fillId="0" borderId="25" xfId="0" applyFont="1" applyBorder="1" applyAlignment="1" applyProtection="1">
      <alignment horizontal="left"/>
    </xf>
    <xf numFmtId="0" fontId="5" fillId="0" borderId="10" xfId="0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</xf>
    <xf numFmtId="4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/>
    </xf>
    <xf numFmtId="165" fontId="7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 vertical="center" wrapText="1"/>
    </xf>
    <xf numFmtId="4" fontId="0" fillId="2" borderId="1" xfId="0" applyNumberFormat="1" applyFill="1" applyBorder="1" applyAlignment="1" applyProtection="1">
      <alignment horizontal="center" vertical="center"/>
      <protection locked="0" hidden="1"/>
    </xf>
    <xf numFmtId="4" fontId="0" fillId="2" borderId="2" xfId="0" applyNumberFormat="1" applyFill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4" fontId="0" fillId="0" borderId="1" xfId="0" applyNumberFormat="1" applyFill="1" applyBorder="1" applyAlignment="1" applyProtection="1">
      <alignment horizontal="center" vertical="center"/>
      <protection hidden="1"/>
    </xf>
    <xf numFmtId="4" fontId="0" fillId="0" borderId="2" xfId="0" applyNumberFormat="1" applyFill="1" applyBorder="1" applyAlignment="1" applyProtection="1">
      <alignment horizontal="center" vertical="center"/>
      <protection hidden="1"/>
    </xf>
    <xf numFmtId="4" fontId="0" fillId="0" borderId="1" xfId="0" applyNumberFormat="1" applyBorder="1" applyAlignment="1" applyProtection="1">
      <alignment horizontal="center" vertical="center"/>
      <protection hidden="1"/>
    </xf>
    <xf numFmtId="4" fontId="0" fillId="0" borderId="2" xfId="0" applyNumberFormat="1" applyBorder="1" applyAlignment="1" applyProtection="1">
      <alignment horizontal="center" vertical="center"/>
      <protection hidden="1"/>
    </xf>
    <xf numFmtId="4" fontId="5" fillId="0" borderId="1" xfId="0" applyNumberFormat="1" applyFont="1" applyBorder="1" applyAlignment="1" applyProtection="1">
      <alignment horizontal="center" vertical="center" wrapText="1"/>
      <protection hidden="1"/>
    </xf>
    <xf numFmtId="4" fontId="5" fillId="0" borderId="4" xfId="0" applyNumberFormat="1" applyFont="1" applyBorder="1" applyAlignment="1" applyProtection="1">
      <alignment horizontal="center" vertical="center" wrapText="1"/>
      <protection hidden="1"/>
    </xf>
    <xf numFmtId="4" fontId="5" fillId="0" borderId="2" xfId="0" applyNumberFormat="1" applyFont="1" applyBorder="1" applyAlignment="1" applyProtection="1">
      <alignment horizontal="center" vertical="center" wrapText="1"/>
      <protection hidden="1"/>
    </xf>
    <xf numFmtId="4" fontId="5" fillId="0" borderId="1" xfId="0" applyNumberFormat="1" applyFont="1" applyBorder="1" applyAlignment="1" applyProtection="1">
      <alignment horizontal="center" vertical="center"/>
      <protection hidden="1"/>
    </xf>
    <xf numFmtId="4" fontId="5" fillId="0" borderId="2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166" fontId="2" fillId="4" borderId="30" xfId="0" applyNumberFormat="1" applyFont="1" applyFill="1" applyBorder="1" applyAlignment="1" applyProtection="1">
      <alignment horizontal="center" vertical="center" wrapText="1"/>
      <protection hidden="1"/>
    </xf>
    <xf numFmtId="166" fontId="2" fillId="4" borderId="31" xfId="0" applyNumberFormat="1" applyFont="1" applyFill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 wrapText="1"/>
      <protection hidden="1"/>
    </xf>
    <xf numFmtId="0" fontId="2" fillId="0" borderId="27" xfId="0" applyFont="1" applyBorder="1" applyAlignment="1" applyProtection="1">
      <alignment horizontal="center" vertical="center" wrapText="1"/>
      <protection hidden="1"/>
    </xf>
    <xf numFmtId="0" fontId="2" fillId="0" borderId="28" xfId="0" applyFont="1" applyBorder="1" applyAlignment="1" applyProtection="1">
      <alignment horizontal="center" vertical="center" wrapText="1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30" xfId="0" applyFont="1" applyBorder="1" applyAlignment="1" applyProtection="1">
      <alignment horizontal="center" vertical="center" wrapText="1"/>
      <protection hidden="1"/>
    </xf>
    <xf numFmtId="0" fontId="2" fillId="0" borderId="31" xfId="0" applyFont="1" applyBorder="1" applyAlignment="1" applyProtection="1">
      <alignment horizontal="center" vertical="center" wrapText="1"/>
      <protection hidden="1"/>
    </xf>
    <xf numFmtId="165" fontId="7" fillId="0" borderId="26" xfId="0" applyNumberFormat="1" applyFont="1" applyBorder="1" applyAlignment="1" applyProtection="1">
      <alignment horizontal="center" vertical="center" wrapText="1"/>
      <protection hidden="1"/>
    </xf>
    <xf numFmtId="165" fontId="7" fillId="0" borderId="32" xfId="0" applyNumberFormat="1" applyFont="1" applyBorder="1" applyAlignment="1" applyProtection="1">
      <alignment horizontal="center" vertical="center" wrapText="1"/>
      <protection hidden="1"/>
    </xf>
    <xf numFmtId="165" fontId="7" fillId="0" borderId="4" xfId="0" applyNumberFormat="1" applyFont="1" applyBorder="1" applyAlignment="1" applyProtection="1">
      <alignment horizontal="center" vertical="center" wrapText="1"/>
      <protection hidden="1"/>
    </xf>
    <xf numFmtId="165" fontId="7" fillId="0" borderId="2" xfId="0" applyNumberFormat="1" applyFont="1" applyBorder="1" applyAlignment="1" applyProtection="1">
      <alignment horizontal="center" vertical="center" wrapText="1"/>
      <protection hidden="1"/>
    </xf>
    <xf numFmtId="165" fontId="5" fillId="0" borderId="1" xfId="0" applyNumberFormat="1" applyFont="1" applyBorder="1" applyAlignment="1" applyProtection="1">
      <alignment horizontal="center" vertical="center" wrapText="1"/>
      <protection hidden="1"/>
    </xf>
    <xf numFmtId="165" fontId="5" fillId="0" borderId="4" xfId="0" applyNumberFormat="1" applyFont="1" applyBorder="1" applyAlignment="1" applyProtection="1">
      <alignment horizontal="center" vertical="center" wrapText="1"/>
      <protection hidden="1"/>
    </xf>
    <xf numFmtId="165" fontId="5" fillId="0" borderId="2" xfId="0" applyNumberFormat="1" applyFont="1" applyBorder="1" applyAlignment="1" applyProtection="1">
      <alignment horizontal="center" vertical="center" wrapText="1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4" fontId="0" fillId="0" borderId="4" xfId="0" applyNumberForma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 wrapText="1"/>
      <protection hidden="1"/>
    </xf>
    <xf numFmtId="0" fontId="0" fillId="0" borderId="3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65" fontId="7" fillId="0" borderId="30" xfId="0" applyNumberFormat="1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>
      <alignment horizontal="center" vertical="center" wrapText="1"/>
    </xf>
    <xf numFmtId="4" fontId="2" fillId="0" borderId="33" xfId="0" applyNumberFormat="1" applyFont="1" applyBorder="1" applyAlignment="1" applyProtection="1">
      <alignment horizontal="center" vertical="center" wrapText="1"/>
      <protection hidden="1"/>
    </xf>
    <xf numFmtId="4" fontId="2" fillId="0" borderId="35" xfId="0" applyNumberFormat="1" applyFont="1" applyBorder="1" applyAlignment="1" applyProtection="1">
      <alignment horizontal="center" vertical="center" wrapText="1"/>
      <protection hidden="1"/>
    </xf>
    <xf numFmtId="4" fontId="2" fillId="0" borderId="34" xfId="0" applyNumberFormat="1" applyFont="1" applyBorder="1" applyAlignment="1" applyProtection="1">
      <alignment horizontal="center" vertical="center" wrapText="1"/>
      <protection hidden="1"/>
    </xf>
    <xf numFmtId="0" fontId="2" fillId="0" borderId="35" xfId="0" applyFont="1" applyBorder="1" applyAlignment="1" applyProtection="1">
      <alignment horizontal="center" vertical="center" wrapText="1"/>
      <protection hidden="1"/>
    </xf>
    <xf numFmtId="0" fontId="2" fillId="0" borderId="34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justify" wrapText="1"/>
      <protection hidden="1"/>
    </xf>
    <xf numFmtId="164" fontId="11" fillId="2" borderId="10" xfId="1" applyNumberFormat="1" applyFont="1" applyFill="1" applyBorder="1" applyAlignment="1" applyProtection="1">
      <alignment horizontal="left" vertical="center" wrapText="1"/>
      <protection hidden="1"/>
    </xf>
    <xf numFmtId="164" fontId="11" fillId="2" borderId="12" xfId="1" applyNumberFormat="1" applyFont="1" applyFill="1" applyBorder="1" applyAlignment="1" applyProtection="1">
      <alignment horizontal="left" vertical="center" wrapText="1"/>
      <protection hidden="1"/>
    </xf>
  </cellXfs>
  <cellStyles count="4">
    <cellStyle name="Standard" xfId="0" builtinId="0"/>
    <cellStyle name="Standard 2" xfId="3" xr:uid="{00000000-0005-0000-0000-000001000000}"/>
    <cellStyle name="Standard 3" xfId="2" xr:uid="{00000000-0005-0000-0000-000002000000}"/>
    <cellStyle name="Standard_DIN277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10</xdr:row>
      <xdr:rowOff>247650</xdr:rowOff>
    </xdr:from>
    <xdr:to>
      <xdr:col>1</xdr:col>
      <xdr:colOff>447675</xdr:colOff>
      <xdr:row>10</xdr:row>
      <xdr:rowOff>571500</xdr:rowOff>
    </xdr:to>
    <xdr:pic macro="[0]!Main">
      <xdr:nvPicPr>
        <xdr:cNvPr id="31771" name="Picture 9">
          <a:extLst>
            <a:ext uri="{FF2B5EF4-FFF2-40B4-BE49-F238E27FC236}">
              <a16:creationId xmlns:a16="http://schemas.microsoft.com/office/drawing/2014/main" id="{00000000-0008-0000-0200-00001B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2981325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84"/>
  <sheetViews>
    <sheetView zoomScaleNormal="100" workbookViewId="0">
      <selection activeCell="D3" sqref="D3"/>
    </sheetView>
  </sheetViews>
  <sheetFormatPr baseColWidth="10" defaultColWidth="11.42578125" defaultRowHeight="15" x14ac:dyDescent="0.2"/>
  <cols>
    <col min="1" max="1" width="6.7109375" style="3" customWidth="1"/>
    <col min="2" max="2" width="9.85546875" style="3" customWidth="1"/>
    <col min="3" max="3" width="16.5703125" style="3" customWidth="1"/>
    <col min="4" max="4" width="20.28515625" style="3" customWidth="1"/>
    <col min="5" max="5" width="11.7109375" style="3" customWidth="1"/>
    <col min="6" max="16384" width="11.42578125" style="3"/>
  </cols>
  <sheetData>
    <row r="1" spans="1:8" ht="20.25" x14ac:dyDescent="0.3">
      <c r="A1" s="2"/>
      <c r="B1" s="2"/>
      <c r="D1" s="2"/>
      <c r="E1" s="2"/>
      <c r="G1" s="1"/>
    </row>
    <row r="2" spans="1:8" x14ac:dyDescent="0.2">
      <c r="A2" s="4"/>
      <c r="B2" s="5"/>
      <c r="C2" s="4"/>
      <c r="D2" s="4"/>
      <c r="E2" s="4"/>
      <c r="F2" s="4"/>
      <c r="G2" s="4"/>
      <c r="H2" s="4"/>
    </row>
    <row r="3" spans="1:8" x14ac:dyDescent="0.2">
      <c r="A3" s="4"/>
      <c r="B3" s="106"/>
      <c r="C3" s="107" t="s">
        <v>124</v>
      </c>
      <c r="D3" s="108" t="s">
        <v>668</v>
      </c>
      <c r="E3" s="109"/>
      <c r="F3" s="109"/>
      <c r="G3" s="109"/>
      <c r="H3" s="109"/>
    </row>
    <row r="4" spans="1:8" x14ac:dyDescent="0.2">
      <c r="A4" s="4"/>
      <c r="B4" s="106"/>
      <c r="C4" s="109"/>
      <c r="D4" s="110"/>
      <c r="E4" s="109"/>
      <c r="F4" s="109"/>
      <c r="G4" s="109"/>
      <c r="H4" s="109"/>
    </row>
    <row r="5" spans="1:8" x14ac:dyDescent="0.2">
      <c r="B5" s="106"/>
      <c r="C5" s="109"/>
      <c r="D5" s="109"/>
      <c r="E5" s="109"/>
      <c r="F5" s="109"/>
      <c r="G5" s="109"/>
      <c r="H5" s="109"/>
    </row>
    <row r="6" spans="1:8" ht="15.75" x14ac:dyDescent="0.25">
      <c r="B6" s="106"/>
      <c r="C6" s="109"/>
      <c r="D6" s="111" t="s">
        <v>5</v>
      </c>
      <c r="E6" s="112"/>
      <c r="F6" s="109"/>
      <c r="G6" s="109"/>
      <c r="H6" s="109"/>
    </row>
    <row r="7" spans="1:8" x14ac:dyDescent="0.2">
      <c r="B7" s="112"/>
      <c r="C7" s="112"/>
      <c r="D7" s="112"/>
      <c r="E7" s="112"/>
      <c r="F7" s="112"/>
      <c r="G7" s="112"/>
      <c r="H7" s="112"/>
    </row>
    <row r="8" spans="1:8" x14ac:dyDescent="0.2">
      <c r="B8" s="112"/>
      <c r="C8" s="112"/>
      <c r="D8" s="112"/>
      <c r="E8" s="112"/>
      <c r="F8" s="112"/>
      <c r="G8" s="112"/>
      <c r="H8" s="112"/>
    </row>
    <row r="9" spans="1:8" ht="15.75" x14ac:dyDescent="0.25">
      <c r="B9" s="177" t="s">
        <v>100</v>
      </c>
      <c r="C9" s="113"/>
      <c r="D9" s="277" t="s">
        <v>663</v>
      </c>
      <c r="E9" s="278"/>
      <c r="F9" s="278"/>
      <c r="G9" s="279"/>
      <c r="H9" s="112"/>
    </row>
    <row r="10" spans="1:8" ht="15.75" x14ac:dyDescent="0.25">
      <c r="B10" s="178" t="s">
        <v>134</v>
      </c>
      <c r="C10" s="115"/>
      <c r="D10" s="280"/>
      <c r="E10" s="281"/>
      <c r="F10" s="281"/>
      <c r="G10" s="282"/>
      <c r="H10" s="112"/>
    </row>
    <row r="11" spans="1:8" ht="15.75" x14ac:dyDescent="0.25">
      <c r="B11" s="179" t="s">
        <v>137</v>
      </c>
      <c r="C11" s="116"/>
      <c r="D11" s="283" t="s">
        <v>657</v>
      </c>
      <c r="E11" s="284"/>
      <c r="F11" s="284"/>
      <c r="G11" s="285"/>
      <c r="H11" s="112"/>
    </row>
    <row r="12" spans="1:8" x14ac:dyDescent="0.2">
      <c r="B12" s="114"/>
      <c r="C12" s="115"/>
      <c r="D12" s="286" t="s">
        <v>658</v>
      </c>
      <c r="E12" s="287"/>
      <c r="F12" s="287"/>
      <c r="G12" s="288"/>
      <c r="H12" s="112"/>
    </row>
    <row r="13" spans="1:8" ht="15.75" x14ac:dyDescent="0.25">
      <c r="B13" s="180" t="s">
        <v>136</v>
      </c>
      <c r="C13" s="113"/>
      <c r="D13" s="283"/>
      <c r="E13" s="284"/>
      <c r="F13" s="284"/>
      <c r="G13" s="285"/>
      <c r="H13" s="112"/>
    </row>
    <row r="14" spans="1:8" x14ac:dyDescent="0.2">
      <c r="B14" s="119"/>
      <c r="C14" s="176" t="s">
        <v>669</v>
      </c>
      <c r="D14" s="267" t="s">
        <v>670</v>
      </c>
      <c r="E14" s="268"/>
      <c r="F14" s="268"/>
      <c r="G14" s="269"/>
      <c r="H14" s="112"/>
    </row>
    <row r="15" spans="1:8" x14ac:dyDescent="0.2">
      <c r="B15" s="119"/>
      <c r="C15" s="176" t="s">
        <v>671</v>
      </c>
      <c r="D15" s="267"/>
      <c r="E15" s="268"/>
      <c r="F15" s="268"/>
      <c r="G15" s="269"/>
      <c r="H15" s="112"/>
    </row>
    <row r="16" spans="1:8" x14ac:dyDescent="0.2">
      <c r="B16" s="118"/>
      <c r="C16" s="181" t="s">
        <v>210</v>
      </c>
      <c r="D16" s="286" t="s">
        <v>659</v>
      </c>
      <c r="E16" s="287"/>
      <c r="F16" s="287"/>
      <c r="G16" s="288"/>
      <c r="H16" s="112"/>
    </row>
    <row r="17" spans="1:8" ht="15.75" x14ac:dyDescent="0.25">
      <c r="B17" s="257"/>
      <c r="C17" s="259"/>
      <c r="D17" s="271"/>
      <c r="E17" s="271"/>
      <c r="F17" s="271"/>
      <c r="G17" s="271"/>
      <c r="H17" s="182"/>
    </row>
    <row r="18" spans="1:8" s="6" customFormat="1" ht="15.75" x14ac:dyDescent="0.25">
      <c r="B18" s="258"/>
      <c r="C18" s="260"/>
      <c r="D18" s="274"/>
      <c r="E18" s="274"/>
      <c r="F18" s="274"/>
      <c r="G18" s="274"/>
      <c r="H18" s="182"/>
    </row>
    <row r="19" spans="1:8" s="6" customFormat="1" ht="15.75" x14ac:dyDescent="0.25">
      <c r="B19" s="183" t="s">
        <v>660</v>
      </c>
      <c r="C19" s="120"/>
      <c r="D19" s="283" t="s">
        <v>661</v>
      </c>
      <c r="E19" s="284"/>
      <c r="F19" s="284"/>
      <c r="G19" s="285"/>
      <c r="H19" s="117"/>
    </row>
    <row r="20" spans="1:8" s="6" customFormat="1" x14ac:dyDescent="0.2">
      <c r="B20" s="119"/>
      <c r="C20" s="176" t="s">
        <v>669</v>
      </c>
      <c r="D20" s="267" t="s">
        <v>672</v>
      </c>
      <c r="E20" s="268"/>
      <c r="F20" s="268"/>
      <c r="G20" s="269"/>
      <c r="H20" s="117"/>
    </row>
    <row r="21" spans="1:8" s="6" customFormat="1" x14ac:dyDescent="0.2">
      <c r="B21" s="119"/>
      <c r="C21" s="176" t="s">
        <v>671</v>
      </c>
      <c r="D21" s="267"/>
      <c r="E21" s="268"/>
      <c r="F21" s="268"/>
      <c r="G21" s="269"/>
      <c r="H21" s="117"/>
    </row>
    <row r="22" spans="1:8" s="6" customFormat="1" x14ac:dyDescent="0.2">
      <c r="B22" s="119"/>
      <c r="C22" s="120" t="s">
        <v>140</v>
      </c>
      <c r="D22" s="267"/>
      <c r="E22" s="268" t="s">
        <v>140</v>
      </c>
      <c r="F22" s="268"/>
      <c r="G22" s="269"/>
      <c r="H22" s="117"/>
    </row>
    <row r="23" spans="1:8" s="6" customFormat="1" x14ac:dyDescent="0.2">
      <c r="B23" s="118"/>
      <c r="C23" s="181" t="s">
        <v>210</v>
      </c>
      <c r="D23" s="286" t="s">
        <v>662</v>
      </c>
      <c r="E23" s="287" t="s">
        <v>210</v>
      </c>
      <c r="F23" s="287"/>
      <c r="G23" s="288"/>
      <c r="H23" s="117"/>
    </row>
    <row r="24" spans="1:8" x14ac:dyDescent="0.2">
      <c r="B24" s="112"/>
      <c r="C24" s="112"/>
      <c r="D24" s="112"/>
      <c r="E24" s="112"/>
      <c r="F24" s="112"/>
      <c r="G24" s="112"/>
      <c r="H24" s="112"/>
    </row>
    <row r="25" spans="1:8" ht="15.75" x14ac:dyDescent="0.25">
      <c r="B25" s="177" t="s">
        <v>135</v>
      </c>
      <c r="C25" s="113"/>
      <c r="D25" s="270" t="s">
        <v>663</v>
      </c>
      <c r="E25" s="271"/>
      <c r="F25" s="271"/>
      <c r="G25" s="272"/>
      <c r="H25" s="112"/>
    </row>
    <row r="26" spans="1:8" x14ac:dyDescent="0.2">
      <c r="B26" s="118"/>
      <c r="C26" s="115"/>
      <c r="D26" s="273" t="s">
        <v>664</v>
      </c>
      <c r="E26" s="274"/>
      <c r="F26" s="274"/>
      <c r="G26" s="275"/>
      <c r="H26" s="112"/>
    </row>
    <row r="27" spans="1:8" ht="14.25" customHeight="1" x14ac:dyDescent="0.25">
      <c r="B27" s="261"/>
      <c r="C27" s="262"/>
      <c r="D27" s="276"/>
      <c r="E27" s="276"/>
      <c r="F27" s="276"/>
      <c r="G27" s="276"/>
      <c r="H27" s="112"/>
    </row>
    <row r="28" spans="1:8" ht="14.25" customHeight="1" x14ac:dyDescent="0.2">
      <c r="B28" s="186"/>
      <c r="C28" s="117"/>
      <c r="D28" s="117"/>
      <c r="E28" s="117"/>
      <c r="F28" s="117"/>
      <c r="G28" s="117"/>
      <c r="H28" s="112"/>
    </row>
    <row r="29" spans="1:8" ht="14.25" customHeight="1" x14ac:dyDescent="0.25">
      <c r="B29" s="184" t="s">
        <v>138</v>
      </c>
      <c r="C29" s="291" t="s">
        <v>139</v>
      </c>
      <c r="D29" s="292"/>
      <c r="E29" s="292"/>
      <c r="F29" s="292"/>
      <c r="G29" s="293"/>
      <c r="H29" s="112"/>
    </row>
    <row r="30" spans="1:8" ht="14.25" customHeight="1" x14ac:dyDescent="0.2">
      <c r="B30" s="117" t="s">
        <v>249</v>
      </c>
      <c r="C30" s="284" t="s">
        <v>665</v>
      </c>
      <c r="D30" s="284"/>
      <c r="E30" s="284"/>
      <c r="F30" s="284"/>
      <c r="G30" s="284"/>
      <c r="H30" s="112"/>
    </row>
    <row r="31" spans="1:8" ht="14.25" customHeight="1" x14ac:dyDescent="0.2">
      <c r="A31" s="2"/>
      <c r="B31" s="161"/>
      <c r="C31" s="187"/>
      <c r="D31" s="187"/>
      <c r="E31" s="187"/>
      <c r="F31" s="187"/>
      <c r="G31" s="187"/>
      <c r="H31" s="112"/>
    </row>
    <row r="32" spans="1:8" s="7" customFormat="1" ht="12.75" x14ac:dyDescent="0.2">
      <c r="B32" s="121"/>
      <c r="C32" s="121"/>
      <c r="D32" s="121"/>
      <c r="E32" s="121"/>
      <c r="F32" s="121"/>
      <c r="G32" s="121"/>
      <c r="H32" s="121"/>
    </row>
    <row r="33" spans="2:8" s="7" customFormat="1" ht="12.75" x14ac:dyDescent="0.2">
      <c r="B33" s="121"/>
      <c r="C33" s="121"/>
      <c r="D33" s="121"/>
      <c r="E33" s="121"/>
      <c r="F33" s="121"/>
      <c r="G33" s="121"/>
      <c r="H33" s="121"/>
    </row>
    <row r="34" spans="2:8" s="7" customFormat="1" ht="12.75" x14ac:dyDescent="0.2">
      <c r="B34" s="121"/>
      <c r="C34" s="121"/>
      <c r="D34" s="121"/>
      <c r="E34" s="121"/>
      <c r="F34" s="121"/>
      <c r="G34" s="121"/>
      <c r="H34" s="121"/>
    </row>
    <row r="35" spans="2:8" s="7" customFormat="1" ht="12.75" x14ac:dyDescent="0.2">
      <c r="B35" s="121"/>
      <c r="C35" s="121"/>
      <c r="D35" s="121"/>
      <c r="E35" s="121"/>
      <c r="F35" s="121"/>
      <c r="G35" s="121"/>
      <c r="H35" s="121"/>
    </row>
    <row r="36" spans="2:8" ht="15.75" x14ac:dyDescent="0.25">
      <c r="B36" s="122" t="s">
        <v>6</v>
      </c>
      <c r="C36" s="112"/>
      <c r="D36" s="112"/>
      <c r="E36" s="112"/>
      <c r="F36" s="112"/>
      <c r="G36" s="112"/>
      <c r="H36" s="112"/>
    </row>
    <row r="37" spans="2:8" s="7" customFormat="1" ht="12.75" x14ac:dyDescent="0.2">
      <c r="B37" s="121"/>
      <c r="C37" s="121"/>
      <c r="D37" s="121"/>
      <c r="E37" s="121"/>
      <c r="F37" s="121"/>
      <c r="G37" s="121"/>
      <c r="H37" s="121"/>
    </row>
    <row r="38" spans="2:8" s="7" customFormat="1" ht="12.75" x14ac:dyDescent="0.2">
      <c r="B38" s="123" t="s">
        <v>21</v>
      </c>
      <c r="C38" s="121"/>
      <c r="D38" s="121"/>
      <c r="E38" s="121"/>
      <c r="F38" s="121"/>
      <c r="G38" s="121"/>
      <c r="H38" s="121"/>
    </row>
    <row r="39" spans="2:8" s="7" customFormat="1" ht="12.75" x14ac:dyDescent="0.2">
      <c r="B39" s="121"/>
      <c r="C39" s="121"/>
      <c r="D39" s="121"/>
      <c r="E39" s="121"/>
      <c r="F39" s="121"/>
      <c r="G39" s="121"/>
      <c r="H39" s="121"/>
    </row>
    <row r="40" spans="2:8" s="7" customFormat="1" ht="12.75" x14ac:dyDescent="0.2">
      <c r="B40" s="121"/>
      <c r="C40" s="121" t="s">
        <v>22</v>
      </c>
      <c r="D40" s="121"/>
      <c r="E40" s="121"/>
      <c r="F40" s="121"/>
      <c r="G40" s="121"/>
      <c r="H40" s="121"/>
    </row>
    <row r="41" spans="2:8" s="7" customFormat="1" ht="12.75" x14ac:dyDescent="0.2">
      <c r="B41" s="121"/>
      <c r="C41" s="121" t="s">
        <v>23</v>
      </c>
      <c r="D41" s="121"/>
      <c r="E41" s="121"/>
      <c r="F41" s="121"/>
      <c r="G41" s="121"/>
      <c r="H41" s="121"/>
    </row>
    <row r="42" spans="2:8" s="7" customFormat="1" ht="12.75" x14ac:dyDescent="0.2">
      <c r="B42" s="121"/>
      <c r="C42" s="121"/>
      <c r="D42" s="121"/>
      <c r="E42" s="121"/>
      <c r="F42" s="121"/>
      <c r="G42" s="121"/>
      <c r="H42" s="121"/>
    </row>
    <row r="43" spans="2:8" s="7" customFormat="1" ht="12.75" x14ac:dyDescent="0.2">
      <c r="B43" s="121"/>
      <c r="C43" s="121"/>
      <c r="D43" s="121"/>
      <c r="E43" s="121"/>
      <c r="F43" s="121"/>
      <c r="G43" s="121"/>
      <c r="H43" s="121"/>
    </row>
    <row r="44" spans="2:8" s="7" customFormat="1" ht="12.75" x14ac:dyDescent="0.2">
      <c r="B44" s="123" t="s">
        <v>7</v>
      </c>
      <c r="C44" s="121"/>
      <c r="D44" s="121"/>
      <c r="E44" s="121"/>
      <c r="F44" s="121"/>
      <c r="G44" s="121"/>
      <c r="H44" s="121"/>
    </row>
    <row r="45" spans="2:8" s="7" customFormat="1" ht="12.75" x14ac:dyDescent="0.2">
      <c r="B45" s="121"/>
      <c r="C45" s="121"/>
      <c r="D45" s="121"/>
      <c r="E45" s="121"/>
      <c r="F45" s="121"/>
      <c r="G45" s="121"/>
      <c r="H45" s="121"/>
    </row>
    <row r="46" spans="2:8" s="7" customFormat="1" ht="12.75" x14ac:dyDescent="0.2">
      <c r="B46" s="121"/>
      <c r="C46" s="289" t="s">
        <v>1</v>
      </c>
      <c r="D46" s="290"/>
      <c r="E46" s="124" t="s">
        <v>20</v>
      </c>
      <c r="F46" s="121"/>
      <c r="G46" s="121"/>
      <c r="H46" s="121"/>
    </row>
    <row r="47" spans="2:8" s="7" customFormat="1" ht="12.75" x14ac:dyDescent="0.2">
      <c r="B47" s="121"/>
      <c r="C47" s="125" t="s">
        <v>8</v>
      </c>
      <c r="D47" s="126"/>
      <c r="E47" s="127" t="s">
        <v>4</v>
      </c>
      <c r="F47" s="121"/>
      <c r="G47" s="121"/>
      <c r="H47" s="121"/>
    </row>
    <row r="48" spans="2:8" s="7" customFormat="1" ht="12.75" x14ac:dyDescent="0.2">
      <c r="B48" s="121"/>
      <c r="C48" s="125" t="s">
        <v>24</v>
      </c>
      <c r="D48" s="126"/>
      <c r="E48" s="127" t="s">
        <v>12</v>
      </c>
      <c r="F48" s="121"/>
      <c r="G48" s="121"/>
      <c r="H48" s="121"/>
    </row>
    <row r="49" spans="2:8" s="7" customFormat="1" ht="12.75" x14ac:dyDescent="0.2">
      <c r="B49" s="121"/>
      <c r="C49" s="125" t="s">
        <v>9</v>
      </c>
      <c r="D49" s="126"/>
      <c r="E49" s="127" t="s">
        <v>13</v>
      </c>
      <c r="F49" s="121"/>
      <c r="G49" s="121"/>
      <c r="H49" s="121"/>
    </row>
    <row r="50" spans="2:8" s="7" customFormat="1" ht="12.75" x14ac:dyDescent="0.2">
      <c r="B50" s="121"/>
      <c r="C50" s="125" t="s">
        <v>25</v>
      </c>
      <c r="D50" s="126"/>
      <c r="E50" s="127" t="s">
        <v>31</v>
      </c>
      <c r="F50" s="121"/>
      <c r="G50" s="121"/>
      <c r="H50" s="121"/>
    </row>
    <row r="51" spans="2:8" s="7" customFormat="1" ht="12.75" x14ac:dyDescent="0.2">
      <c r="B51" s="121"/>
      <c r="C51" s="125" t="s">
        <v>29</v>
      </c>
      <c r="D51" s="126"/>
      <c r="E51" s="127" t="s">
        <v>32</v>
      </c>
      <c r="F51" s="121"/>
      <c r="G51" s="121"/>
      <c r="H51" s="121"/>
    </row>
    <row r="52" spans="2:8" s="7" customFormat="1" ht="12.75" x14ac:dyDescent="0.2">
      <c r="B52" s="121"/>
      <c r="C52" s="125" t="s">
        <v>27</v>
      </c>
      <c r="D52" s="126"/>
      <c r="E52" s="127" t="s">
        <v>33</v>
      </c>
      <c r="F52" s="121"/>
      <c r="G52" s="121"/>
      <c r="H52" s="121"/>
    </row>
    <row r="53" spans="2:8" s="7" customFormat="1" ht="12.75" x14ac:dyDescent="0.2">
      <c r="B53" s="121"/>
      <c r="C53" s="125" t="s">
        <v>11</v>
      </c>
      <c r="D53" s="126"/>
      <c r="E53" s="127" t="s">
        <v>14</v>
      </c>
      <c r="F53" s="121"/>
      <c r="G53" s="121"/>
      <c r="H53" s="121"/>
    </row>
    <row r="54" spans="2:8" s="7" customFormat="1" ht="12.75" x14ac:dyDescent="0.2">
      <c r="B54" s="121"/>
      <c r="C54" s="125" t="s">
        <v>28</v>
      </c>
      <c r="D54" s="126"/>
      <c r="E54" s="127" t="s">
        <v>34</v>
      </c>
      <c r="F54" s="121"/>
      <c r="G54" s="121"/>
      <c r="H54" s="121"/>
    </row>
    <row r="55" spans="2:8" s="7" customFormat="1" ht="12.75" x14ac:dyDescent="0.2">
      <c r="B55" s="121"/>
      <c r="C55" s="125" t="s">
        <v>26</v>
      </c>
      <c r="D55" s="126"/>
      <c r="E55" s="127" t="s">
        <v>16</v>
      </c>
      <c r="F55" s="121"/>
      <c r="G55" s="121"/>
      <c r="H55" s="121"/>
    </row>
    <row r="56" spans="2:8" s="7" customFormat="1" ht="12.75" x14ac:dyDescent="0.2">
      <c r="B56" s="121"/>
      <c r="C56" s="125" t="s">
        <v>30</v>
      </c>
      <c r="D56" s="126"/>
      <c r="E56" s="127" t="s">
        <v>35</v>
      </c>
      <c r="F56" s="121"/>
      <c r="G56" s="121"/>
      <c r="H56" s="121"/>
    </row>
    <row r="57" spans="2:8" s="7" customFormat="1" ht="12.75" x14ac:dyDescent="0.2">
      <c r="B57" s="121"/>
      <c r="C57" s="128" t="s">
        <v>10</v>
      </c>
      <c r="D57" s="129"/>
      <c r="E57" s="130" t="s">
        <v>15</v>
      </c>
      <c r="F57" s="121"/>
      <c r="G57" s="121"/>
      <c r="H57" s="121"/>
    </row>
    <row r="58" spans="2:8" s="7" customFormat="1" ht="12.75" x14ac:dyDescent="0.2">
      <c r="B58" s="121"/>
      <c r="C58" s="121"/>
      <c r="D58" s="121"/>
      <c r="E58" s="121"/>
      <c r="F58" s="121"/>
      <c r="G58" s="121"/>
      <c r="H58" s="121"/>
    </row>
    <row r="59" spans="2:8" s="7" customFormat="1" ht="12.75" x14ac:dyDescent="0.2">
      <c r="B59" s="121"/>
      <c r="C59" s="121"/>
      <c r="D59" s="121"/>
      <c r="E59" s="121"/>
      <c r="F59" s="121"/>
      <c r="G59" s="121"/>
      <c r="H59" s="121"/>
    </row>
    <row r="60" spans="2:8" s="7" customFormat="1" ht="12.75" x14ac:dyDescent="0.2">
      <c r="B60" s="121"/>
      <c r="C60" s="121"/>
      <c r="D60" s="121"/>
      <c r="E60" s="121"/>
      <c r="F60" s="121"/>
      <c r="G60" s="121"/>
      <c r="H60" s="121"/>
    </row>
    <row r="61" spans="2:8" s="7" customFormat="1" ht="12.75" x14ac:dyDescent="0.2">
      <c r="B61" s="123" t="s">
        <v>71</v>
      </c>
      <c r="C61" s="121"/>
      <c r="D61" s="121"/>
      <c r="E61" s="121"/>
      <c r="F61" s="121"/>
      <c r="G61" s="121"/>
      <c r="H61" s="121"/>
    </row>
    <row r="62" spans="2:8" s="7" customFormat="1" ht="12.75" x14ac:dyDescent="0.2">
      <c r="B62" s="121"/>
      <c r="C62" s="121"/>
      <c r="D62" s="121"/>
      <c r="E62" s="121"/>
      <c r="F62" s="121"/>
      <c r="G62" s="121"/>
      <c r="H62" s="121"/>
    </row>
    <row r="63" spans="2:8" s="7" customFormat="1" ht="12.75" x14ac:dyDescent="0.2">
      <c r="B63" s="121"/>
      <c r="C63" s="131" t="s">
        <v>72</v>
      </c>
      <c r="D63" s="132" t="s">
        <v>73</v>
      </c>
      <c r="E63" s="121"/>
      <c r="F63" s="121"/>
      <c r="G63" s="121"/>
      <c r="H63" s="121"/>
    </row>
    <row r="64" spans="2:8" s="7" customFormat="1" ht="12.75" x14ac:dyDescent="0.2">
      <c r="B64" s="121"/>
      <c r="C64" s="133">
        <v>1.9E-2</v>
      </c>
      <c r="D64" s="134" t="s">
        <v>110</v>
      </c>
      <c r="E64" s="121"/>
      <c r="F64" s="121"/>
      <c r="G64" s="121"/>
      <c r="H64" s="121"/>
    </row>
    <row r="65" spans="2:8" s="7" customFormat="1" ht="12.75" x14ac:dyDescent="0.2">
      <c r="B65" s="121"/>
      <c r="C65" s="133">
        <v>3.7999999999999999E-2</v>
      </c>
      <c r="D65" s="134" t="s">
        <v>19</v>
      </c>
      <c r="E65" s="121"/>
      <c r="F65" s="121"/>
      <c r="G65" s="121"/>
      <c r="H65" s="121"/>
    </row>
    <row r="66" spans="2:8" s="7" customFormat="1" ht="12.75" x14ac:dyDescent="0.2">
      <c r="B66" s="121"/>
      <c r="C66" s="135">
        <v>7.6999999999999999E-2</v>
      </c>
      <c r="D66" s="134" t="s">
        <v>18</v>
      </c>
      <c r="E66" s="121"/>
      <c r="F66" s="121"/>
      <c r="G66" s="121"/>
      <c r="H66" s="121"/>
    </row>
    <row r="67" spans="2:8" s="7" customFormat="1" ht="12.75" x14ac:dyDescent="0.2">
      <c r="B67" s="121"/>
      <c r="C67" s="135">
        <v>0.23100000000000001</v>
      </c>
      <c r="D67" s="134" t="s">
        <v>17</v>
      </c>
      <c r="E67" s="121"/>
      <c r="F67" s="121"/>
      <c r="G67" s="121"/>
      <c r="H67" s="121"/>
    </row>
    <row r="68" spans="2:8" s="7" customFormat="1" ht="12.75" x14ac:dyDescent="0.2">
      <c r="B68" s="121"/>
      <c r="C68" s="135">
        <v>0.5</v>
      </c>
      <c r="D68" s="134" t="s">
        <v>90</v>
      </c>
      <c r="E68" s="121"/>
      <c r="F68" s="121"/>
      <c r="G68" s="121"/>
      <c r="H68" s="121"/>
    </row>
    <row r="69" spans="2:8" s="7" customFormat="1" ht="12.75" x14ac:dyDescent="0.2">
      <c r="B69" s="121"/>
      <c r="C69" s="135">
        <v>1</v>
      </c>
      <c r="D69" s="134" t="s">
        <v>74</v>
      </c>
      <c r="E69" s="121"/>
      <c r="F69" s="121"/>
      <c r="G69" s="121"/>
      <c r="H69" s="121"/>
    </row>
    <row r="70" spans="2:8" s="7" customFormat="1" ht="12.75" x14ac:dyDescent="0.2">
      <c r="B70" s="121"/>
      <c r="C70" s="135">
        <v>2</v>
      </c>
      <c r="D70" s="134" t="s">
        <v>36</v>
      </c>
      <c r="E70" s="121"/>
      <c r="F70" s="121"/>
      <c r="G70" s="121"/>
      <c r="H70" s="121"/>
    </row>
    <row r="71" spans="2:8" s="7" customFormat="1" ht="12.75" x14ac:dyDescent="0.2">
      <c r="B71" s="121"/>
      <c r="C71" s="135">
        <v>2.5</v>
      </c>
      <c r="D71" s="134" t="s">
        <v>75</v>
      </c>
      <c r="E71" s="121"/>
      <c r="F71" s="121"/>
      <c r="G71" s="121"/>
      <c r="H71" s="121"/>
    </row>
    <row r="72" spans="2:8" s="7" customFormat="1" ht="12.75" x14ac:dyDescent="0.2">
      <c r="B72" s="121"/>
      <c r="C72" s="136">
        <v>5</v>
      </c>
      <c r="D72" s="137" t="s">
        <v>76</v>
      </c>
      <c r="E72" s="121"/>
      <c r="F72" s="121"/>
      <c r="G72" s="121"/>
      <c r="H72" s="121"/>
    </row>
    <row r="73" spans="2:8" s="7" customFormat="1" ht="12.75" x14ac:dyDescent="0.2">
      <c r="B73" s="121"/>
      <c r="C73" s="121"/>
      <c r="D73" s="121"/>
      <c r="E73" s="121"/>
      <c r="F73" s="121"/>
      <c r="G73" s="121"/>
      <c r="H73" s="121"/>
    </row>
    <row r="74" spans="2:8" s="7" customFormat="1" ht="12.75" x14ac:dyDescent="0.2">
      <c r="B74" s="121"/>
      <c r="C74" s="121"/>
      <c r="D74" s="121"/>
      <c r="E74" s="121"/>
      <c r="F74" s="121"/>
      <c r="G74" s="121"/>
      <c r="H74" s="121"/>
    </row>
    <row r="75" spans="2:8" s="7" customFormat="1" ht="12.75" x14ac:dyDescent="0.2">
      <c r="B75" s="121"/>
      <c r="C75" s="121"/>
      <c r="D75" s="121"/>
      <c r="E75" s="121"/>
      <c r="F75" s="121"/>
      <c r="G75" s="121"/>
      <c r="H75" s="121"/>
    </row>
    <row r="76" spans="2:8" s="7" customFormat="1" ht="12.75" x14ac:dyDescent="0.2">
      <c r="B76" s="121"/>
      <c r="C76" s="121"/>
      <c r="D76" s="121"/>
      <c r="E76" s="121"/>
      <c r="F76" s="121"/>
      <c r="G76" s="121"/>
      <c r="H76" s="121"/>
    </row>
    <row r="77" spans="2:8" s="7" customFormat="1" ht="12.75" x14ac:dyDescent="0.2"/>
    <row r="78" spans="2:8" s="7" customFormat="1" ht="12.75" x14ac:dyDescent="0.2">
      <c r="B78" s="8"/>
    </row>
    <row r="79" spans="2:8" s="7" customFormat="1" ht="12.75" x14ac:dyDescent="0.2"/>
    <row r="80" spans="2:8" s="7" customFormat="1" ht="12.75" x14ac:dyDescent="0.2"/>
    <row r="81" spans="3:5" s="7" customFormat="1" ht="12.75" x14ac:dyDescent="0.2"/>
    <row r="82" spans="3:5" s="7" customFormat="1" ht="12.75" x14ac:dyDescent="0.2"/>
    <row r="83" spans="3:5" s="7" customFormat="1" ht="12.75" x14ac:dyDescent="0.2"/>
    <row r="84" spans="3:5" s="7" customFormat="1" x14ac:dyDescent="0.2">
      <c r="C84" s="3"/>
      <c r="D84" s="3"/>
      <c r="E84" s="3"/>
    </row>
  </sheetData>
  <sheetProtection algorithmName="SHA-512" hashValue="N9wTGvhm1V2gHhM1eljmdB9duj7U4G3C9ivkDQkmIz6hSw2tCPpjs6w+F3xZzEsL8BsEV6/MY0vmQ+se0tfSXQ==" saltValue="VnLmXXh1IJas64WtugSsjQ==" spinCount="100000" sheet="1" objects="1" scenarios="1"/>
  <mergeCells count="20">
    <mergeCell ref="C30:G30"/>
    <mergeCell ref="C46:D46"/>
    <mergeCell ref="D13:G13"/>
    <mergeCell ref="D14:G14"/>
    <mergeCell ref="D15:G15"/>
    <mergeCell ref="D16:G16"/>
    <mergeCell ref="D17:G17"/>
    <mergeCell ref="D18:G18"/>
    <mergeCell ref="D19:G19"/>
    <mergeCell ref="D21:G21"/>
    <mergeCell ref="D22:G22"/>
    <mergeCell ref="D23:G23"/>
    <mergeCell ref="C29:G29"/>
    <mergeCell ref="D20:G20"/>
    <mergeCell ref="D25:G25"/>
    <mergeCell ref="D26:G26"/>
    <mergeCell ref="D27:G27"/>
    <mergeCell ref="D9:G10"/>
    <mergeCell ref="D11:G11"/>
    <mergeCell ref="D12:G12"/>
  </mergeCells>
  <phoneticPr fontId="0" type="noConversion"/>
  <printOptions horizontalCentered="1"/>
  <pageMargins left="0.59055118110236227" right="0.78740157480314965" top="0.78740157480314965" bottom="0.59055118110236227" header="0.51181102362204722" footer="0.51181102362204722"/>
  <pageSetup paperSize="9" orientation="portrait" r:id="rId1"/>
  <headerFooter alignWithMargins="0">
    <oddHeader>&amp;L&amp;G&amp;R&amp;G</oddHeader>
    <oddFooter>&amp;CVersion: 2026_04_15 FA_Bremerhaven_Vergabe</oddFooter>
  </headerFooter>
  <rowBreaks count="1" manualBreakCount="1">
    <brk id="3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W394"/>
  <sheetViews>
    <sheetView view="pageBreakPreview" zoomScale="75" zoomScaleNormal="75" zoomScaleSheetLayoutView="75" workbookViewId="0">
      <pane ySplit="10" topLeftCell="A260" activePane="bottomLeft" state="frozen"/>
      <selection pane="bottomLeft" activeCell="K286" sqref="K286"/>
    </sheetView>
  </sheetViews>
  <sheetFormatPr baseColWidth="10" defaultColWidth="11.42578125" defaultRowHeight="12.75" x14ac:dyDescent="0.2"/>
  <cols>
    <col min="1" max="1" width="7.7109375" style="25" bestFit="1" customWidth="1"/>
    <col min="2" max="2" width="8.140625" style="25" bestFit="1" customWidth="1"/>
    <col min="3" max="3" width="6.42578125" style="25" bestFit="1" customWidth="1"/>
    <col min="4" max="4" width="8.7109375" style="25" bestFit="1" customWidth="1"/>
    <col min="5" max="5" width="18.28515625" style="19" bestFit="1" customWidth="1"/>
    <col min="6" max="6" width="7.28515625" style="19" bestFit="1" customWidth="1"/>
    <col min="7" max="7" width="7.7109375" style="25" bestFit="1" customWidth="1"/>
    <col min="8" max="8" width="19.7109375" style="25" bestFit="1" customWidth="1"/>
    <col min="9" max="9" width="9.28515625" style="25" bestFit="1" customWidth="1"/>
    <col min="10" max="11" width="8.140625" style="25" bestFit="1" customWidth="1"/>
    <col min="12" max="12" width="8.42578125" style="26" bestFit="1" customWidth="1"/>
    <col min="13" max="13" width="10.42578125" style="11" bestFit="1" customWidth="1"/>
    <col min="14" max="14" width="5.140625" style="17" bestFit="1" customWidth="1"/>
    <col min="15" max="15" width="7.7109375" style="17" bestFit="1" customWidth="1"/>
    <col min="16" max="16" width="4.85546875" style="17" hidden="1" customWidth="1"/>
    <col min="17" max="17" width="9.140625" style="22" bestFit="1" customWidth="1"/>
    <col min="18" max="23" width="0" style="11" hidden="1" customWidth="1"/>
    <col min="24" max="16384" width="11.42578125" style="11"/>
  </cols>
  <sheetData>
    <row r="1" spans="1:23" x14ac:dyDescent="0.2">
      <c r="D1" s="16"/>
      <c r="E1" s="14"/>
      <c r="F1" s="14"/>
      <c r="G1" s="16"/>
      <c r="J1" s="16"/>
      <c r="K1" s="16"/>
      <c r="M1" s="17"/>
      <c r="N1" s="11"/>
      <c r="O1" s="27"/>
      <c r="P1" s="11"/>
      <c r="Q1" s="11"/>
    </row>
    <row r="2" spans="1:23" x14ac:dyDescent="0.2">
      <c r="E2" s="14"/>
      <c r="F2" s="14"/>
      <c r="G2" s="16"/>
      <c r="J2" s="16"/>
      <c r="K2" s="16"/>
      <c r="M2" s="17"/>
      <c r="N2" s="11"/>
      <c r="O2" s="27"/>
      <c r="P2" s="11"/>
      <c r="Q2" s="11"/>
    </row>
    <row r="3" spans="1:23" x14ac:dyDescent="0.2">
      <c r="A3" s="138"/>
      <c r="B3" s="138"/>
      <c r="C3" s="138"/>
      <c r="D3" s="139"/>
      <c r="E3" s="140"/>
      <c r="F3" s="140"/>
      <c r="G3" s="139"/>
      <c r="H3" s="138"/>
      <c r="I3" s="138"/>
      <c r="J3" s="139"/>
      <c r="K3" s="139"/>
      <c r="L3" s="141"/>
      <c r="M3" s="142"/>
      <c r="N3" s="143"/>
      <c r="O3" s="144"/>
      <c r="P3" s="11"/>
      <c r="Q3" s="11"/>
    </row>
    <row r="4" spans="1:23" x14ac:dyDescent="0.2">
      <c r="A4" s="145"/>
      <c r="B4" s="138"/>
      <c r="C4" s="146"/>
      <c r="D4" s="139"/>
      <c r="E4" s="140"/>
      <c r="F4" s="140"/>
      <c r="G4" s="139"/>
      <c r="H4" s="138"/>
      <c r="I4" s="138"/>
      <c r="J4" s="139"/>
      <c r="K4" s="139"/>
      <c r="L4" s="141"/>
      <c r="M4" s="142"/>
      <c r="N4" s="143"/>
      <c r="O4" s="144"/>
      <c r="P4" s="11"/>
      <c r="Q4" s="11"/>
    </row>
    <row r="5" spans="1:23" x14ac:dyDescent="0.2">
      <c r="A5" s="145" t="s">
        <v>124</v>
      </c>
      <c r="B5" s="138"/>
      <c r="C5" s="146" t="str">
        <f>IF(Vorblatt!D3="","",Vorblatt!D3)</f>
        <v>Vergabe zum 01.08.26</v>
      </c>
      <c r="D5" s="139"/>
      <c r="E5" s="140"/>
      <c r="F5" s="140"/>
      <c r="G5" s="139"/>
      <c r="H5" s="138"/>
      <c r="I5" s="138"/>
      <c r="J5" s="139"/>
      <c r="K5" s="139"/>
      <c r="L5" s="141"/>
      <c r="M5" s="142"/>
      <c r="N5" s="143"/>
      <c r="O5" s="144"/>
      <c r="P5" s="11"/>
      <c r="Q5" s="11"/>
    </row>
    <row r="6" spans="1:23" x14ac:dyDescent="0.2">
      <c r="A6" s="294" t="s">
        <v>41</v>
      </c>
      <c r="B6" s="294"/>
      <c r="C6" s="296" t="str">
        <f>Vorblatt!D25</f>
        <v>Finanzamt Bremerhaven</v>
      </c>
      <c r="D6" s="296"/>
      <c r="E6" s="296"/>
      <c r="F6" s="296"/>
      <c r="G6" s="296"/>
      <c r="H6" s="296"/>
      <c r="I6" s="296"/>
      <c r="J6" s="296"/>
      <c r="K6" s="295" t="s">
        <v>42</v>
      </c>
      <c r="L6" s="295"/>
      <c r="M6" s="294" t="s">
        <v>249</v>
      </c>
      <c r="N6" s="294"/>
      <c r="O6" s="294"/>
      <c r="P6" s="294"/>
      <c r="Q6" s="294"/>
    </row>
    <row r="7" spans="1:23" x14ac:dyDescent="0.2">
      <c r="A7" s="138"/>
      <c r="B7" s="138"/>
      <c r="C7" s="296" t="str">
        <f>Vorblatt!D26</f>
        <v>Rickmersstraße 90, 27568 Bremerhaven</v>
      </c>
      <c r="D7" s="296"/>
      <c r="E7" s="296"/>
      <c r="F7" s="296"/>
      <c r="G7" s="296"/>
      <c r="H7" s="296"/>
      <c r="I7" s="296"/>
      <c r="J7" s="296"/>
      <c r="K7" s="139"/>
      <c r="L7" s="141"/>
      <c r="M7" s="142"/>
      <c r="N7" s="143"/>
      <c r="O7" s="144"/>
      <c r="P7" s="11"/>
      <c r="Q7" s="11"/>
    </row>
    <row r="8" spans="1:23" x14ac:dyDescent="0.2">
      <c r="A8" s="294" t="s">
        <v>59</v>
      </c>
      <c r="B8" s="294"/>
      <c r="C8" s="296" t="str">
        <f>Vorblatt!D9</f>
        <v>Finanzamt Bremerhaven</v>
      </c>
      <c r="D8" s="296"/>
      <c r="E8" s="296"/>
      <c r="F8" s="296"/>
      <c r="G8" s="296"/>
      <c r="H8" s="296"/>
      <c r="I8" s="296"/>
      <c r="J8" s="296"/>
      <c r="K8" s="138"/>
      <c r="L8" s="147" t="s">
        <v>43</v>
      </c>
      <c r="M8" s="142"/>
      <c r="N8" s="143"/>
      <c r="O8" s="144"/>
      <c r="P8" s="11"/>
      <c r="Q8" s="11"/>
    </row>
    <row r="9" spans="1:23" ht="13.5" thickBot="1" x14ac:dyDescent="0.25">
      <c r="A9" s="138"/>
      <c r="B9" s="138"/>
      <c r="C9" s="138"/>
      <c r="D9" s="139"/>
      <c r="E9" s="140"/>
      <c r="F9" s="140"/>
      <c r="G9" s="139"/>
      <c r="H9" s="138"/>
      <c r="I9" s="138"/>
      <c r="J9" s="139"/>
      <c r="K9" s="139"/>
      <c r="L9" s="141"/>
      <c r="M9" s="142"/>
      <c r="N9" s="143"/>
      <c r="O9" s="142"/>
      <c r="P9" s="11"/>
      <c r="Q9" s="11"/>
    </row>
    <row r="10" spans="1:23" ht="48.75" thickBot="1" x14ac:dyDescent="0.25">
      <c r="A10" s="148" t="s">
        <v>38</v>
      </c>
      <c r="B10" s="149" t="s">
        <v>57</v>
      </c>
      <c r="C10" s="149" t="s">
        <v>0</v>
      </c>
      <c r="D10" s="150" t="s">
        <v>40</v>
      </c>
      <c r="E10" s="150" t="s">
        <v>56</v>
      </c>
      <c r="F10" s="150" t="s">
        <v>58</v>
      </c>
      <c r="G10" s="150" t="s">
        <v>91</v>
      </c>
      <c r="H10" s="149" t="s">
        <v>45</v>
      </c>
      <c r="I10" s="149" t="s">
        <v>44</v>
      </c>
      <c r="J10" s="151" t="s">
        <v>94</v>
      </c>
      <c r="K10" s="149" t="s">
        <v>2</v>
      </c>
      <c r="L10" s="152" t="s">
        <v>3</v>
      </c>
      <c r="M10" s="149" t="s">
        <v>93</v>
      </c>
      <c r="N10" s="151" t="s">
        <v>92</v>
      </c>
      <c r="O10" s="151" t="s">
        <v>37</v>
      </c>
      <c r="P10" s="151"/>
      <c r="Q10" s="153" t="s">
        <v>202</v>
      </c>
    </row>
    <row r="11" spans="1:23" s="209" customFormat="1" ht="24" x14ac:dyDescent="0.2">
      <c r="A11" s="245">
        <v>1</v>
      </c>
      <c r="B11" s="230" t="s">
        <v>249</v>
      </c>
      <c r="C11" s="230" t="s">
        <v>250</v>
      </c>
      <c r="D11" s="232" t="s">
        <v>251</v>
      </c>
      <c r="E11" s="231" t="s">
        <v>252</v>
      </c>
      <c r="F11" s="231"/>
      <c r="G11" s="232" t="s">
        <v>235</v>
      </c>
      <c r="H11" s="230" t="s">
        <v>253</v>
      </c>
      <c r="I11" s="230" t="s">
        <v>28</v>
      </c>
      <c r="J11" s="233">
        <v>1</v>
      </c>
      <c r="K11" s="230">
        <v>52</v>
      </c>
      <c r="L11" s="234">
        <v>21.52</v>
      </c>
      <c r="M11" s="230">
        <f t="shared" ref="M11:M74" si="0">J11*K11*L11</f>
        <v>1119.04</v>
      </c>
      <c r="N11" s="233">
        <v>0</v>
      </c>
      <c r="O11" s="248">
        <f t="shared" ref="O11:O74" si="1">IF(N11 &gt; 0,M11/N11,0)</f>
        <v>0</v>
      </c>
      <c r="P11" s="251"/>
      <c r="Q11" s="254" t="s">
        <v>254</v>
      </c>
      <c r="W11" s="209">
        <v>0</v>
      </c>
    </row>
    <row r="12" spans="1:23" s="228" customFormat="1" ht="24" x14ac:dyDescent="0.2">
      <c r="A12" s="246">
        <v>2</v>
      </c>
      <c r="B12" s="235" t="s">
        <v>249</v>
      </c>
      <c r="C12" s="235" t="s">
        <v>250</v>
      </c>
      <c r="D12" s="237" t="s">
        <v>255</v>
      </c>
      <c r="E12" s="236" t="s">
        <v>252</v>
      </c>
      <c r="F12" s="236"/>
      <c r="G12" s="237" t="s">
        <v>235</v>
      </c>
      <c r="H12" s="235" t="s">
        <v>253</v>
      </c>
      <c r="I12" s="235" t="s">
        <v>28</v>
      </c>
      <c r="J12" s="238">
        <v>1</v>
      </c>
      <c r="K12" s="235">
        <v>52</v>
      </c>
      <c r="L12" s="239">
        <v>21.75</v>
      </c>
      <c r="M12" s="235">
        <f t="shared" si="0"/>
        <v>1131</v>
      </c>
      <c r="N12" s="238">
        <v>0</v>
      </c>
      <c r="O12" s="249">
        <f t="shared" si="1"/>
        <v>0</v>
      </c>
      <c r="P12" s="252"/>
      <c r="Q12" s="255" t="s">
        <v>256</v>
      </c>
      <c r="W12" s="228">
        <v>0</v>
      </c>
    </row>
    <row r="13" spans="1:23" s="228" customFormat="1" ht="24" x14ac:dyDescent="0.2">
      <c r="A13" s="246">
        <v>3</v>
      </c>
      <c r="B13" s="235" t="s">
        <v>249</v>
      </c>
      <c r="C13" s="235" t="s">
        <v>250</v>
      </c>
      <c r="D13" s="237" t="s">
        <v>257</v>
      </c>
      <c r="E13" s="236" t="s">
        <v>252</v>
      </c>
      <c r="F13" s="236"/>
      <c r="G13" s="237" t="s">
        <v>235</v>
      </c>
      <c r="H13" s="235" t="s">
        <v>253</v>
      </c>
      <c r="I13" s="235" t="s">
        <v>28</v>
      </c>
      <c r="J13" s="238">
        <v>1</v>
      </c>
      <c r="K13" s="235">
        <v>52</v>
      </c>
      <c r="L13" s="239">
        <v>14.04</v>
      </c>
      <c r="M13" s="235">
        <f t="shared" si="0"/>
        <v>730.07999999999993</v>
      </c>
      <c r="N13" s="238">
        <v>0</v>
      </c>
      <c r="O13" s="249">
        <f t="shared" si="1"/>
        <v>0</v>
      </c>
      <c r="P13" s="252"/>
      <c r="Q13" s="255" t="s">
        <v>258</v>
      </c>
      <c r="W13" s="228">
        <v>0</v>
      </c>
    </row>
    <row r="14" spans="1:23" s="228" customFormat="1" ht="24" x14ac:dyDescent="0.2">
      <c r="A14" s="246">
        <v>4</v>
      </c>
      <c r="B14" s="235" t="s">
        <v>249</v>
      </c>
      <c r="C14" s="235" t="s">
        <v>250</v>
      </c>
      <c r="D14" s="237" t="s">
        <v>259</v>
      </c>
      <c r="E14" s="236" t="s">
        <v>252</v>
      </c>
      <c r="F14" s="236"/>
      <c r="G14" s="237" t="s">
        <v>235</v>
      </c>
      <c r="H14" s="235" t="s">
        <v>253</v>
      </c>
      <c r="I14" s="235" t="s">
        <v>28</v>
      </c>
      <c r="J14" s="238">
        <v>1</v>
      </c>
      <c r="K14" s="235">
        <v>52</v>
      </c>
      <c r="L14" s="239">
        <v>21.75</v>
      </c>
      <c r="M14" s="235">
        <f t="shared" si="0"/>
        <v>1131</v>
      </c>
      <c r="N14" s="238">
        <v>0</v>
      </c>
      <c r="O14" s="249">
        <f t="shared" si="1"/>
        <v>0</v>
      </c>
      <c r="P14" s="252"/>
      <c r="Q14" s="255" t="s">
        <v>260</v>
      </c>
      <c r="W14" s="228">
        <v>0</v>
      </c>
    </row>
    <row r="15" spans="1:23" s="228" customFormat="1" ht="24" x14ac:dyDescent="0.2">
      <c r="A15" s="246">
        <v>5</v>
      </c>
      <c r="B15" s="235" t="s">
        <v>249</v>
      </c>
      <c r="C15" s="235" t="s">
        <v>250</v>
      </c>
      <c r="D15" s="237" t="s">
        <v>261</v>
      </c>
      <c r="E15" s="236" t="s">
        <v>252</v>
      </c>
      <c r="F15" s="236"/>
      <c r="G15" s="237" t="s">
        <v>235</v>
      </c>
      <c r="H15" s="235" t="s">
        <v>253</v>
      </c>
      <c r="I15" s="235" t="s">
        <v>28</v>
      </c>
      <c r="J15" s="238">
        <v>1</v>
      </c>
      <c r="K15" s="235">
        <v>52</v>
      </c>
      <c r="L15" s="239">
        <v>21.75</v>
      </c>
      <c r="M15" s="235">
        <f t="shared" si="0"/>
        <v>1131</v>
      </c>
      <c r="N15" s="238">
        <v>0</v>
      </c>
      <c r="O15" s="249">
        <f t="shared" si="1"/>
        <v>0</v>
      </c>
      <c r="P15" s="252"/>
      <c r="Q15" s="255" t="s">
        <v>262</v>
      </c>
      <c r="W15" s="228">
        <v>0</v>
      </c>
    </row>
    <row r="16" spans="1:23" s="228" customFormat="1" ht="24" x14ac:dyDescent="0.2">
      <c r="A16" s="246">
        <v>6</v>
      </c>
      <c r="B16" s="235" t="s">
        <v>249</v>
      </c>
      <c r="C16" s="235" t="s">
        <v>250</v>
      </c>
      <c r="D16" s="237" t="s">
        <v>263</v>
      </c>
      <c r="E16" s="236" t="s">
        <v>252</v>
      </c>
      <c r="F16" s="236"/>
      <c r="G16" s="237" t="s">
        <v>235</v>
      </c>
      <c r="H16" s="235" t="s">
        <v>253</v>
      </c>
      <c r="I16" s="235" t="s">
        <v>28</v>
      </c>
      <c r="J16" s="238">
        <v>1</v>
      </c>
      <c r="K16" s="235">
        <v>52</v>
      </c>
      <c r="L16" s="239">
        <v>29.24</v>
      </c>
      <c r="M16" s="235">
        <f t="shared" si="0"/>
        <v>1520.48</v>
      </c>
      <c r="N16" s="238">
        <v>0</v>
      </c>
      <c r="O16" s="249">
        <f t="shared" si="1"/>
        <v>0</v>
      </c>
      <c r="P16" s="252"/>
      <c r="Q16" s="255" t="s">
        <v>264</v>
      </c>
      <c r="W16" s="228">
        <v>0</v>
      </c>
    </row>
    <row r="17" spans="1:23" s="228" customFormat="1" ht="24" x14ac:dyDescent="0.2">
      <c r="A17" s="246">
        <v>7</v>
      </c>
      <c r="B17" s="235" t="s">
        <v>249</v>
      </c>
      <c r="C17" s="235" t="s">
        <v>250</v>
      </c>
      <c r="D17" s="237" t="s">
        <v>265</v>
      </c>
      <c r="E17" s="236" t="s">
        <v>266</v>
      </c>
      <c r="F17" s="236"/>
      <c r="G17" s="237" t="s">
        <v>243</v>
      </c>
      <c r="H17" s="235" t="s">
        <v>253</v>
      </c>
      <c r="I17" s="235" t="s">
        <v>9</v>
      </c>
      <c r="J17" s="238">
        <v>5</v>
      </c>
      <c r="K17" s="235">
        <v>52</v>
      </c>
      <c r="L17" s="239">
        <v>9.5</v>
      </c>
      <c r="M17" s="235">
        <f t="shared" si="0"/>
        <v>2470</v>
      </c>
      <c r="N17" s="238">
        <v>0</v>
      </c>
      <c r="O17" s="249">
        <f t="shared" si="1"/>
        <v>0</v>
      </c>
      <c r="P17" s="252"/>
      <c r="Q17" s="255" t="s">
        <v>267</v>
      </c>
      <c r="W17" s="228">
        <v>0</v>
      </c>
    </row>
    <row r="18" spans="1:23" s="228" customFormat="1" ht="24" x14ac:dyDescent="0.2">
      <c r="A18" s="246">
        <v>8</v>
      </c>
      <c r="B18" s="235" t="s">
        <v>249</v>
      </c>
      <c r="C18" s="235" t="s">
        <v>250</v>
      </c>
      <c r="D18" s="237" t="s">
        <v>268</v>
      </c>
      <c r="E18" s="236" t="s">
        <v>269</v>
      </c>
      <c r="F18" s="236"/>
      <c r="G18" s="237" t="s">
        <v>243</v>
      </c>
      <c r="H18" s="235" t="s">
        <v>253</v>
      </c>
      <c r="I18" s="235" t="s">
        <v>9</v>
      </c>
      <c r="J18" s="238">
        <v>5</v>
      </c>
      <c r="K18" s="235">
        <v>52</v>
      </c>
      <c r="L18" s="239">
        <v>6.17</v>
      </c>
      <c r="M18" s="235">
        <f t="shared" si="0"/>
        <v>1604.2</v>
      </c>
      <c r="N18" s="238">
        <v>0</v>
      </c>
      <c r="O18" s="249">
        <f t="shared" si="1"/>
        <v>0</v>
      </c>
      <c r="P18" s="252"/>
      <c r="Q18" s="255" t="s">
        <v>270</v>
      </c>
      <c r="W18" s="228">
        <v>0</v>
      </c>
    </row>
    <row r="19" spans="1:23" s="228" customFormat="1" ht="24" x14ac:dyDescent="0.2">
      <c r="A19" s="246">
        <v>9</v>
      </c>
      <c r="B19" s="235" t="s">
        <v>249</v>
      </c>
      <c r="C19" s="235" t="s">
        <v>250</v>
      </c>
      <c r="D19" s="237" t="s">
        <v>271</v>
      </c>
      <c r="E19" s="236" t="s">
        <v>272</v>
      </c>
      <c r="F19" s="236"/>
      <c r="G19" s="237" t="s">
        <v>243</v>
      </c>
      <c r="H19" s="235" t="s">
        <v>253</v>
      </c>
      <c r="I19" s="235" t="s">
        <v>9</v>
      </c>
      <c r="J19" s="238">
        <v>5</v>
      </c>
      <c r="K19" s="235">
        <v>52</v>
      </c>
      <c r="L19" s="239">
        <v>6.17</v>
      </c>
      <c r="M19" s="235">
        <f t="shared" si="0"/>
        <v>1604.2</v>
      </c>
      <c r="N19" s="238">
        <v>0</v>
      </c>
      <c r="O19" s="249">
        <f t="shared" si="1"/>
        <v>0</v>
      </c>
      <c r="P19" s="252"/>
      <c r="Q19" s="255" t="s">
        <v>273</v>
      </c>
      <c r="W19" s="228">
        <v>0</v>
      </c>
    </row>
    <row r="20" spans="1:23" s="228" customFormat="1" ht="24" x14ac:dyDescent="0.2">
      <c r="A20" s="246">
        <v>10</v>
      </c>
      <c r="B20" s="235" t="s">
        <v>249</v>
      </c>
      <c r="C20" s="235" t="s">
        <v>250</v>
      </c>
      <c r="D20" s="237" t="s">
        <v>274</v>
      </c>
      <c r="E20" s="236" t="s">
        <v>252</v>
      </c>
      <c r="F20" s="236"/>
      <c r="G20" s="237" t="s">
        <v>235</v>
      </c>
      <c r="H20" s="235" t="s">
        <v>253</v>
      </c>
      <c r="I20" s="235" t="s">
        <v>28</v>
      </c>
      <c r="J20" s="238">
        <v>1</v>
      </c>
      <c r="K20" s="235">
        <v>52</v>
      </c>
      <c r="L20" s="239">
        <v>29.97</v>
      </c>
      <c r="M20" s="235">
        <f t="shared" si="0"/>
        <v>1558.44</v>
      </c>
      <c r="N20" s="238">
        <v>0</v>
      </c>
      <c r="O20" s="249">
        <f t="shared" si="1"/>
        <v>0</v>
      </c>
      <c r="P20" s="252"/>
      <c r="Q20" s="255" t="s">
        <v>275</v>
      </c>
      <c r="W20" s="228">
        <v>0</v>
      </c>
    </row>
    <row r="21" spans="1:23" s="228" customFormat="1" ht="24" x14ac:dyDescent="0.2">
      <c r="A21" s="246">
        <v>11</v>
      </c>
      <c r="B21" s="235" t="s">
        <v>249</v>
      </c>
      <c r="C21" s="235" t="s">
        <v>250</v>
      </c>
      <c r="D21" s="237" t="s">
        <v>276</v>
      </c>
      <c r="E21" s="236" t="s">
        <v>252</v>
      </c>
      <c r="F21" s="236"/>
      <c r="G21" s="237" t="s">
        <v>235</v>
      </c>
      <c r="H21" s="235" t="s">
        <v>253</v>
      </c>
      <c r="I21" s="235" t="s">
        <v>28</v>
      </c>
      <c r="J21" s="238">
        <v>1</v>
      </c>
      <c r="K21" s="235">
        <v>52</v>
      </c>
      <c r="L21" s="239">
        <v>14.44</v>
      </c>
      <c r="M21" s="235">
        <f t="shared" si="0"/>
        <v>750.88</v>
      </c>
      <c r="N21" s="238">
        <v>0</v>
      </c>
      <c r="O21" s="249">
        <f t="shared" si="1"/>
        <v>0</v>
      </c>
      <c r="P21" s="252"/>
      <c r="Q21" s="255" t="s">
        <v>277</v>
      </c>
      <c r="W21" s="228">
        <v>0</v>
      </c>
    </row>
    <row r="22" spans="1:23" s="228" customFormat="1" ht="24" x14ac:dyDescent="0.2">
      <c r="A22" s="246">
        <v>12</v>
      </c>
      <c r="B22" s="235" t="s">
        <v>249</v>
      </c>
      <c r="C22" s="235" t="s">
        <v>250</v>
      </c>
      <c r="D22" s="237" t="s">
        <v>278</v>
      </c>
      <c r="E22" s="236" t="s">
        <v>252</v>
      </c>
      <c r="F22" s="236"/>
      <c r="G22" s="237" t="s">
        <v>235</v>
      </c>
      <c r="H22" s="235" t="s">
        <v>253</v>
      </c>
      <c r="I22" s="235" t="s">
        <v>28</v>
      </c>
      <c r="J22" s="238">
        <v>1</v>
      </c>
      <c r="K22" s="235">
        <v>52</v>
      </c>
      <c r="L22" s="239">
        <v>22.41</v>
      </c>
      <c r="M22" s="235">
        <f t="shared" si="0"/>
        <v>1165.32</v>
      </c>
      <c r="N22" s="238">
        <v>0</v>
      </c>
      <c r="O22" s="249">
        <f t="shared" si="1"/>
        <v>0</v>
      </c>
      <c r="P22" s="252"/>
      <c r="Q22" s="255" t="s">
        <v>279</v>
      </c>
      <c r="W22" s="228">
        <v>0</v>
      </c>
    </row>
    <row r="23" spans="1:23" s="228" customFormat="1" ht="24" x14ac:dyDescent="0.2">
      <c r="A23" s="246">
        <v>13</v>
      </c>
      <c r="B23" s="235" t="s">
        <v>249</v>
      </c>
      <c r="C23" s="235" t="s">
        <v>250</v>
      </c>
      <c r="D23" s="237" t="s">
        <v>280</v>
      </c>
      <c r="E23" s="236" t="s">
        <v>252</v>
      </c>
      <c r="F23" s="236"/>
      <c r="G23" s="237" t="s">
        <v>235</v>
      </c>
      <c r="H23" s="235" t="s">
        <v>253</v>
      </c>
      <c r="I23" s="235" t="s">
        <v>28</v>
      </c>
      <c r="J23" s="238">
        <v>1</v>
      </c>
      <c r="K23" s="235">
        <v>52</v>
      </c>
      <c r="L23" s="239">
        <v>14.52</v>
      </c>
      <c r="M23" s="235">
        <f t="shared" si="0"/>
        <v>755.04</v>
      </c>
      <c r="N23" s="238">
        <v>0</v>
      </c>
      <c r="O23" s="249">
        <f t="shared" si="1"/>
        <v>0</v>
      </c>
      <c r="P23" s="252"/>
      <c r="Q23" s="255" t="s">
        <v>281</v>
      </c>
      <c r="W23" s="228">
        <v>0</v>
      </c>
    </row>
    <row r="24" spans="1:23" s="228" customFormat="1" ht="24" x14ac:dyDescent="0.2">
      <c r="A24" s="246">
        <v>14</v>
      </c>
      <c r="B24" s="235" t="s">
        <v>249</v>
      </c>
      <c r="C24" s="235" t="s">
        <v>250</v>
      </c>
      <c r="D24" s="237" t="s">
        <v>282</v>
      </c>
      <c r="E24" s="236" t="s">
        <v>252</v>
      </c>
      <c r="F24" s="236"/>
      <c r="G24" s="237" t="s">
        <v>235</v>
      </c>
      <c r="H24" s="235" t="s">
        <v>253</v>
      </c>
      <c r="I24" s="235" t="s">
        <v>28</v>
      </c>
      <c r="J24" s="238">
        <v>1</v>
      </c>
      <c r="K24" s="235">
        <v>52</v>
      </c>
      <c r="L24" s="239">
        <v>15.13</v>
      </c>
      <c r="M24" s="235">
        <f t="shared" si="0"/>
        <v>786.76</v>
      </c>
      <c r="N24" s="238">
        <v>0</v>
      </c>
      <c r="O24" s="249">
        <f t="shared" si="1"/>
        <v>0</v>
      </c>
      <c r="P24" s="252"/>
      <c r="Q24" s="255" t="s">
        <v>283</v>
      </c>
      <c r="W24" s="228">
        <v>0</v>
      </c>
    </row>
    <row r="25" spans="1:23" s="228" customFormat="1" ht="24" x14ac:dyDescent="0.2">
      <c r="A25" s="246">
        <v>15</v>
      </c>
      <c r="B25" s="235" t="s">
        <v>249</v>
      </c>
      <c r="C25" s="235" t="s">
        <v>250</v>
      </c>
      <c r="D25" s="237" t="s">
        <v>284</v>
      </c>
      <c r="E25" s="236" t="s">
        <v>252</v>
      </c>
      <c r="F25" s="236"/>
      <c r="G25" s="237" t="s">
        <v>235</v>
      </c>
      <c r="H25" s="235" t="s">
        <v>253</v>
      </c>
      <c r="I25" s="235" t="s">
        <v>28</v>
      </c>
      <c r="J25" s="238">
        <v>1</v>
      </c>
      <c r="K25" s="235">
        <v>52</v>
      </c>
      <c r="L25" s="239">
        <v>14.45</v>
      </c>
      <c r="M25" s="235">
        <f t="shared" si="0"/>
        <v>751.4</v>
      </c>
      <c r="N25" s="238">
        <v>0</v>
      </c>
      <c r="O25" s="249">
        <f t="shared" si="1"/>
        <v>0</v>
      </c>
      <c r="P25" s="252"/>
      <c r="Q25" s="255" t="s">
        <v>285</v>
      </c>
      <c r="W25" s="228">
        <v>0</v>
      </c>
    </row>
    <row r="26" spans="1:23" s="228" customFormat="1" ht="24" x14ac:dyDescent="0.2">
      <c r="A26" s="246">
        <v>16</v>
      </c>
      <c r="B26" s="235" t="s">
        <v>249</v>
      </c>
      <c r="C26" s="235" t="s">
        <v>250</v>
      </c>
      <c r="D26" s="237" t="s">
        <v>286</v>
      </c>
      <c r="E26" s="236" t="s">
        <v>252</v>
      </c>
      <c r="F26" s="236"/>
      <c r="G26" s="237" t="s">
        <v>235</v>
      </c>
      <c r="H26" s="235" t="s">
        <v>253</v>
      </c>
      <c r="I26" s="235" t="s">
        <v>28</v>
      </c>
      <c r="J26" s="238">
        <v>1</v>
      </c>
      <c r="K26" s="235">
        <v>52</v>
      </c>
      <c r="L26" s="239">
        <v>14.46</v>
      </c>
      <c r="M26" s="235">
        <f t="shared" si="0"/>
        <v>751.92000000000007</v>
      </c>
      <c r="N26" s="238">
        <v>0</v>
      </c>
      <c r="O26" s="249">
        <f t="shared" si="1"/>
        <v>0</v>
      </c>
      <c r="P26" s="252"/>
      <c r="Q26" s="255" t="s">
        <v>287</v>
      </c>
      <c r="W26" s="228">
        <v>0</v>
      </c>
    </row>
    <row r="27" spans="1:23" s="228" customFormat="1" ht="24" x14ac:dyDescent="0.2">
      <c r="A27" s="246">
        <v>17</v>
      </c>
      <c r="B27" s="235" t="s">
        <v>249</v>
      </c>
      <c r="C27" s="235" t="s">
        <v>250</v>
      </c>
      <c r="D27" s="237" t="s">
        <v>288</v>
      </c>
      <c r="E27" s="236" t="s">
        <v>252</v>
      </c>
      <c r="F27" s="236"/>
      <c r="G27" s="237" t="s">
        <v>235</v>
      </c>
      <c r="H27" s="235" t="s">
        <v>253</v>
      </c>
      <c r="I27" s="235" t="s">
        <v>28</v>
      </c>
      <c r="J27" s="238">
        <v>1</v>
      </c>
      <c r="K27" s="235">
        <v>52</v>
      </c>
      <c r="L27" s="239">
        <v>15.07</v>
      </c>
      <c r="M27" s="235">
        <f t="shared" si="0"/>
        <v>783.64</v>
      </c>
      <c r="N27" s="238">
        <v>0</v>
      </c>
      <c r="O27" s="249">
        <f t="shared" si="1"/>
        <v>0</v>
      </c>
      <c r="P27" s="252"/>
      <c r="Q27" s="255" t="s">
        <v>289</v>
      </c>
      <c r="W27" s="228">
        <v>0</v>
      </c>
    </row>
    <row r="28" spans="1:23" s="228" customFormat="1" ht="24" x14ac:dyDescent="0.2">
      <c r="A28" s="246">
        <v>18</v>
      </c>
      <c r="B28" s="235" t="s">
        <v>249</v>
      </c>
      <c r="C28" s="235" t="s">
        <v>250</v>
      </c>
      <c r="D28" s="237" t="s">
        <v>290</v>
      </c>
      <c r="E28" s="236" t="s">
        <v>252</v>
      </c>
      <c r="F28" s="236"/>
      <c r="G28" s="237" t="s">
        <v>235</v>
      </c>
      <c r="H28" s="235" t="s">
        <v>253</v>
      </c>
      <c r="I28" s="235" t="s">
        <v>28</v>
      </c>
      <c r="J28" s="238">
        <v>1</v>
      </c>
      <c r="K28" s="235">
        <v>52</v>
      </c>
      <c r="L28" s="239">
        <v>14.38</v>
      </c>
      <c r="M28" s="235">
        <f t="shared" si="0"/>
        <v>747.76</v>
      </c>
      <c r="N28" s="238">
        <v>0</v>
      </c>
      <c r="O28" s="249">
        <f t="shared" si="1"/>
        <v>0</v>
      </c>
      <c r="P28" s="252"/>
      <c r="Q28" s="255" t="s">
        <v>291</v>
      </c>
      <c r="W28" s="228">
        <v>0</v>
      </c>
    </row>
    <row r="29" spans="1:23" s="228" customFormat="1" ht="24" x14ac:dyDescent="0.2">
      <c r="A29" s="246">
        <v>19</v>
      </c>
      <c r="B29" s="235" t="s">
        <v>249</v>
      </c>
      <c r="C29" s="235" t="s">
        <v>250</v>
      </c>
      <c r="D29" s="237" t="s">
        <v>292</v>
      </c>
      <c r="E29" s="236" t="s">
        <v>293</v>
      </c>
      <c r="F29" s="236"/>
      <c r="G29" s="237" t="s">
        <v>248</v>
      </c>
      <c r="H29" s="235" t="s">
        <v>253</v>
      </c>
      <c r="I29" s="235" t="s">
        <v>28</v>
      </c>
      <c r="J29" s="238">
        <v>0.23100000000000001</v>
      </c>
      <c r="K29" s="235">
        <v>52</v>
      </c>
      <c r="L29" s="239">
        <v>9.07</v>
      </c>
      <c r="M29" s="235">
        <f t="shared" si="0"/>
        <v>108.94884</v>
      </c>
      <c r="N29" s="238">
        <v>0</v>
      </c>
      <c r="O29" s="249">
        <f t="shared" si="1"/>
        <v>0</v>
      </c>
      <c r="P29" s="252"/>
      <c r="Q29" s="255" t="s">
        <v>294</v>
      </c>
      <c r="W29" s="228">
        <v>0</v>
      </c>
    </row>
    <row r="30" spans="1:23" s="228" customFormat="1" ht="24" x14ac:dyDescent="0.2">
      <c r="A30" s="246">
        <v>20</v>
      </c>
      <c r="B30" s="235" t="s">
        <v>249</v>
      </c>
      <c r="C30" s="235" t="s">
        <v>250</v>
      </c>
      <c r="D30" s="237" t="s">
        <v>295</v>
      </c>
      <c r="E30" s="236" t="s">
        <v>296</v>
      </c>
      <c r="F30" s="236"/>
      <c r="G30" s="237" t="s">
        <v>248</v>
      </c>
      <c r="H30" s="235" t="s">
        <v>253</v>
      </c>
      <c r="I30" s="235" t="s">
        <v>28</v>
      </c>
      <c r="J30" s="238">
        <v>0.23100000000000001</v>
      </c>
      <c r="K30" s="235">
        <v>52</v>
      </c>
      <c r="L30" s="239">
        <v>7.59</v>
      </c>
      <c r="M30" s="235">
        <f t="shared" si="0"/>
        <v>91.171080000000003</v>
      </c>
      <c r="N30" s="238">
        <v>0</v>
      </c>
      <c r="O30" s="249">
        <f t="shared" si="1"/>
        <v>0</v>
      </c>
      <c r="P30" s="252"/>
      <c r="Q30" s="255" t="s">
        <v>297</v>
      </c>
      <c r="W30" s="228">
        <v>0</v>
      </c>
    </row>
    <row r="31" spans="1:23" s="228" customFormat="1" ht="24" x14ac:dyDescent="0.2">
      <c r="A31" s="246">
        <v>21</v>
      </c>
      <c r="B31" s="235" t="s">
        <v>249</v>
      </c>
      <c r="C31" s="235" t="s">
        <v>250</v>
      </c>
      <c r="D31" s="237" t="s">
        <v>298</v>
      </c>
      <c r="E31" s="236" t="s">
        <v>299</v>
      </c>
      <c r="F31" s="236"/>
      <c r="G31" s="237" t="s">
        <v>239</v>
      </c>
      <c r="H31" s="235" t="s">
        <v>253</v>
      </c>
      <c r="I31" s="235" t="s">
        <v>28</v>
      </c>
      <c r="J31" s="238">
        <v>5</v>
      </c>
      <c r="K31" s="235">
        <v>52</v>
      </c>
      <c r="L31" s="239">
        <v>53.23</v>
      </c>
      <c r="M31" s="235">
        <f t="shared" si="0"/>
        <v>13839.8</v>
      </c>
      <c r="N31" s="238">
        <v>0</v>
      </c>
      <c r="O31" s="249">
        <f t="shared" si="1"/>
        <v>0</v>
      </c>
      <c r="P31" s="252"/>
      <c r="Q31" s="255" t="s">
        <v>300</v>
      </c>
      <c r="W31" s="228">
        <v>0</v>
      </c>
    </row>
    <row r="32" spans="1:23" s="228" customFormat="1" ht="24" x14ac:dyDescent="0.2">
      <c r="A32" s="246">
        <v>22</v>
      </c>
      <c r="B32" s="235" t="s">
        <v>249</v>
      </c>
      <c r="C32" s="235" t="s">
        <v>250</v>
      </c>
      <c r="D32" s="237" t="s">
        <v>301</v>
      </c>
      <c r="E32" s="236" t="s">
        <v>302</v>
      </c>
      <c r="F32" s="236"/>
      <c r="G32" s="237" t="s">
        <v>239</v>
      </c>
      <c r="H32" s="235" t="s">
        <v>253</v>
      </c>
      <c r="I32" s="235" t="s">
        <v>27</v>
      </c>
      <c r="J32" s="238">
        <v>5</v>
      </c>
      <c r="K32" s="235">
        <v>52</v>
      </c>
      <c r="L32" s="239">
        <v>59.25</v>
      </c>
      <c r="M32" s="235">
        <f t="shared" si="0"/>
        <v>15405</v>
      </c>
      <c r="N32" s="238">
        <v>0</v>
      </c>
      <c r="O32" s="249">
        <f t="shared" si="1"/>
        <v>0</v>
      </c>
      <c r="P32" s="252"/>
      <c r="Q32" s="255" t="s">
        <v>303</v>
      </c>
      <c r="W32" s="228">
        <v>0</v>
      </c>
    </row>
    <row r="33" spans="1:23" s="228" customFormat="1" ht="24" x14ac:dyDescent="0.2">
      <c r="A33" s="246">
        <v>23</v>
      </c>
      <c r="B33" s="235" t="s">
        <v>249</v>
      </c>
      <c r="C33" s="235" t="s">
        <v>250</v>
      </c>
      <c r="D33" s="237" t="s">
        <v>304</v>
      </c>
      <c r="E33" s="236" t="s">
        <v>305</v>
      </c>
      <c r="F33" s="236"/>
      <c r="G33" s="237" t="s">
        <v>239</v>
      </c>
      <c r="H33" s="235" t="s">
        <v>253</v>
      </c>
      <c r="I33" s="235" t="s">
        <v>306</v>
      </c>
      <c r="J33" s="238">
        <v>5</v>
      </c>
      <c r="K33" s="235">
        <v>52</v>
      </c>
      <c r="L33" s="239">
        <v>1.62</v>
      </c>
      <c r="M33" s="235">
        <f t="shared" si="0"/>
        <v>421.20000000000005</v>
      </c>
      <c r="N33" s="238">
        <v>0</v>
      </c>
      <c r="O33" s="249">
        <f t="shared" si="1"/>
        <v>0</v>
      </c>
      <c r="P33" s="252"/>
      <c r="Q33" s="255" t="s">
        <v>307</v>
      </c>
      <c r="W33" s="228">
        <v>0</v>
      </c>
    </row>
    <row r="34" spans="1:23" s="228" customFormat="1" ht="24" x14ac:dyDescent="0.2">
      <c r="A34" s="246">
        <v>24</v>
      </c>
      <c r="B34" s="235" t="s">
        <v>249</v>
      </c>
      <c r="C34" s="235" t="s">
        <v>250</v>
      </c>
      <c r="D34" s="237" t="s">
        <v>308</v>
      </c>
      <c r="E34" s="236" t="s">
        <v>309</v>
      </c>
      <c r="F34" s="236"/>
      <c r="G34" s="237" t="s">
        <v>241</v>
      </c>
      <c r="H34" s="235" t="s">
        <v>253</v>
      </c>
      <c r="I34" s="235" t="s">
        <v>28</v>
      </c>
      <c r="J34" s="238">
        <v>1</v>
      </c>
      <c r="K34" s="235">
        <v>52</v>
      </c>
      <c r="L34" s="239">
        <v>19.829999999999998</v>
      </c>
      <c r="M34" s="235">
        <f t="shared" si="0"/>
        <v>1031.1599999999999</v>
      </c>
      <c r="N34" s="238">
        <v>0</v>
      </c>
      <c r="O34" s="249">
        <f t="shared" si="1"/>
        <v>0</v>
      </c>
      <c r="P34" s="252"/>
      <c r="Q34" s="255" t="s">
        <v>310</v>
      </c>
      <c r="W34" s="228">
        <v>0</v>
      </c>
    </row>
    <row r="35" spans="1:23" s="228" customFormat="1" ht="24" x14ac:dyDescent="0.2">
      <c r="A35" s="246">
        <v>25</v>
      </c>
      <c r="B35" s="235" t="s">
        <v>249</v>
      </c>
      <c r="C35" s="235" t="s">
        <v>250</v>
      </c>
      <c r="D35" s="237" t="s">
        <v>311</v>
      </c>
      <c r="E35" s="236" t="s">
        <v>252</v>
      </c>
      <c r="F35" s="236"/>
      <c r="G35" s="237" t="s">
        <v>235</v>
      </c>
      <c r="H35" s="235" t="s">
        <v>253</v>
      </c>
      <c r="I35" s="235" t="s">
        <v>28</v>
      </c>
      <c r="J35" s="238">
        <v>1</v>
      </c>
      <c r="K35" s="235">
        <v>52</v>
      </c>
      <c r="L35" s="239">
        <v>20.93</v>
      </c>
      <c r="M35" s="235">
        <f t="shared" si="0"/>
        <v>1088.3599999999999</v>
      </c>
      <c r="N35" s="238">
        <v>0</v>
      </c>
      <c r="O35" s="249">
        <f t="shared" si="1"/>
        <v>0</v>
      </c>
      <c r="P35" s="252"/>
      <c r="Q35" s="255" t="s">
        <v>312</v>
      </c>
      <c r="W35" s="228">
        <v>0</v>
      </c>
    </row>
    <row r="36" spans="1:23" s="228" customFormat="1" ht="24" x14ac:dyDescent="0.2">
      <c r="A36" s="246">
        <v>26</v>
      </c>
      <c r="B36" s="235" t="s">
        <v>249</v>
      </c>
      <c r="C36" s="235" t="s">
        <v>250</v>
      </c>
      <c r="D36" s="237" t="s">
        <v>313</v>
      </c>
      <c r="E36" s="236" t="s">
        <v>252</v>
      </c>
      <c r="F36" s="236"/>
      <c r="G36" s="237" t="s">
        <v>235</v>
      </c>
      <c r="H36" s="235" t="s">
        <v>253</v>
      </c>
      <c r="I36" s="235" t="s">
        <v>28</v>
      </c>
      <c r="J36" s="238">
        <v>1</v>
      </c>
      <c r="K36" s="235">
        <v>52</v>
      </c>
      <c r="L36" s="239">
        <v>19.420000000000002</v>
      </c>
      <c r="M36" s="235">
        <f t="shared" si="0"/>
        <v>1009.8400000000001</v>
      </c>
      <c r="N36" s="238">
        <v>0</v>
      </c>
      <c r="O36" s="249">
        <f t="shared" si="1"/>
        <v>0</v>
      </c>
      <c r="P36" s="252"/>
      <c r="Q36" s="255" t="s">
        <v>314</v>
      </c>
      <c r="W36" s="228">
        <v>0</v>
      </c>
    </row>
    <row r="37" spans="1:23" s="228" customFormat="1" ht="24" x14ac:dyDescent="0.2">
      <c r="A37" s="246">
        <v>27</v>
      </c>
      <c r="B37" s="235" t="s">
        <v>249</v>
      </c>
      <c r="C37" s="235" t="s">
        <v>250</v>
      </c>
      <c r="D37" s="237" t="s">
        <v>315</v>
      </c>
      <c r="E37" s="236" t="s">
        <v>316</v>
      </c>
      <c r="F37" s="236"/>
      <c r="G37" s="237" t="s">
        <v>247</v>
      </c>
      <c r="H37" s="235" t="s">
        <v>253</v>
      </c>
      <c r="I37" s="235" t="s">
        <v>28</v>
      </c>
      <c r="J37" s="238">
        <v>1</v>
      </c>
      <c r="K37" s="235">
        <v>52</v>
      </c>
      <c r="L37" s="239">
        <v>19.420000000000002</v>
      </c>
      <c r="M37" s="235">
        <f t="shared" si="0"/>
        <v>1009.8400000000001</v>
      </c>
      <c r="N37" s="238">
        <v>0</v>
      </c>
      <c r="O37" s="249">
        <f t="shared" si="1"/>
        <v>0</v>
      </c>
      <c r="P37" s="252"/>
      <c r="Q37" s="255" t="s">
        <v>317</v>
      </c>
      <c r="W37" s="228">
        <v>0</v>
      </c>
    </row>
    <row r="38" spans="1:23" s="228" customFormat="1" ht="24" x14ac:dyDescent="0.2">
      <c r="A38" s="246">
        <v>28</v>
      </c>
      <c r="B38" s="235" t="s">
        <v>249</v>
      </c>
      <c r="C38" s="235" t="s">
        <v>250</v>
      </c>
      <c r="D38" s="237" t="s">
        <v>318</v>
      </c>
      <c r="E38" s="236" t="s">
        <v>252</v>
      </c>
      <c r="F38" s="236"/>
      <c r="G38" s="237" t="s">
        <v>235</v>
      </c>
      <c r="H38" s="235" t="s">
        <v>253</v>
      </c>
      <c r="I38" s="235" t="s">
        <v>28</v>
      </c>
      <c r="J38" s="238">
        <v>1</v>
      </c>
      <c r="K38" s="235">
        <v>52</v>
      </c>
      <c r="L38" s="239">
        <v>19.420000000000002</v>
      </c>
      <c r="M38" s="235">
        <f t="shared" si="0"/>
        <v>1009.8400000000001</v>
      </c>
      <c r="N38" s="238">
        <v>0</v>
      </c>
      <c r="O38" s="249">
        <f t="shared" si="1"/>
        <v>0</v>
      </c>
      <c r="P38" s="252"/>
      <c r="Q38" s="255" t="s">
        <v>319</v>
      </c>
      <c r="W38" s="228">
        <v>0</v>
      </c>
    </row>
    <row r="39" spans="1:23" s="228" customFormat="1" ht="24" x14ac:dyDescent="0.2">
      <c r="A39" s="246">
        <v>29</v>
      </c>
      <c r="B39" s="235" t="s">
        <v>249</v>
      </c>
      <c r="C39" s="235" t="s">
        <v>250</v>
      </c>
      <c r="D39" s="237" t="s">
        <v>320</v>
      </c>
      <c r="E39" s="236" t="s">
        <v>252</v>
      </c>
      <c r="F39" s="236"/>
      <c r="G39" s="237" t="s">
        <v>235</v>
      </c>
      <c r="H39" s="235" t="s">
        <v>253</v>
      </c>
      <c r="I39" s="235" t="s">
        <v>28</v>
      </c>
      <c r="J39" s="238">
        <v>1</v>
      </c>
      <c r="K39" s="235">
        <v>52</v>
      </c>
      <c r="L39" s="239">
        <v>19.399999999999999</v>
      </c>
      <c r="M39" s="235">
        <f t="shared" si="0"/>
        <v>1008.8</v>
      </c>
      <c r="N39" s="238">
        <v>0</v>
      </c>
      <c r="O39" s="249">
        <f t="shared" si="1"/>
        <v>0</v>
      </c>
      <c r="P39" s="252"/>
      <c r="Q39" s="255" t="s">
        <v>321</v>
      </c>
      <c r="W39" s="228">
        <v>0</v>
      </c>
    </row>
    <row r="40" spans="1:23" s="228" customFormat="1" x14ac:dyDescent="0.2">
      <c r="A40" s="246">
        <v>30</v>
      </c>
      <c r="B40" s="235" t="s">
        <v>249</v>
      </c>
      <c r="C40" s="235" t="s">
        <v>250</v>
      </c>
      <c r="D40" s="237" t="s">
        <v>322</v>
      </c>
      <c r="E40" s="236" t="s">
        <v>323</v>
      </c>
      <c r="F40" s="236"/>
      <c r="G40" s="237" t="s">
        <v>234</v>
      </c>
      <c r="H40" s="235"/>
      <c r="I40" s="235" t="s">
        <v>306</v>
      </c>
      <c r="J40" s="238">
        <v>0</v>
      </c>
      <c r="K40" s="235">
        <v>52</v>
      </c>
      <c r="L40" s="239">
        <v>1.75</v>
      </c>
      <c r="M40" s="235">
        <f t="shared" si="0"/>
        <v>0</v>
      </c>
      <c r="N40" s="238">
        <v>1</v>
      </c>
      <c r="O40" s="249">
        <f t="shared" si="1"/>
        <v>0</v>
      </c>
      <c r="P40" s="252"/>
      <c r="Q40" s="255" t="s">
        <v>324</v>
      </c>
      <c r="W40" s="228">
        <v>0</v>
      </c>
    </row>
    <row r="41" spans="1:23" s="228" customFormat="1" x14ac:dyDescent="0.2">
      <c r="A41" s="246">
        <v>31</v>
      </c>
      <c r="B41" s="235" t="s">
        <v>249</v>
      </c>
      <c r="C41" s="235" t="s">
        <v>250</v>
      </c>
      <c r="D41" s="237" t="s">
        <v>325</v>
      </c>
      <c r="E41" s="236" t="s">
        <v>326</v>
      </c>
      <c r="F41" s="236"/>
      <c r="G41" s="237" t="s">
        <v>234</v>
      </c>
      <c r="H41" s="235"/>
      <c r="I41" s="235" t="s">
        <v>306</v>
      </c>
      <c r="J41" s="238">
        <v>0</v>
      </c>
      <c r="K41" s="235">
        <v>52</v>
      </c>
      <c r="L41" s="239">
        <v>1.01</v>
      </c>
      <c r="M41" s="235">
        <f t="shared" si="0"/>
        <v>0</v>
      </c>
      <c r="N41" s="238">
        <v>1</v>
      </c>
      <c r="O41" s="249">
        <f t="shared" si="1"/>
        <v>0</v>
      </c>
      <c r="P41" s="252"/>
      <c r="Q41" s="255" t="s">
        <v>327</v>
      </c>
      <c r="W41" s="228">
        <v>0</v>
      </c>
    </row>
    <row r="42" spans="1:23" s="228" customFormat="1" x14ac:dyDescent="0.2">
      <c r="A42" s="246">
        <v>32</v>
      </c>
      <c r="B42" s="235" t="s">
        <v>249</v>
      </c>
      <c r="C42" s="235" t="s">
        <v>250</v>
      </c>
      <c r="D42" s="237" t="s">
        <v>328</v>
      </c>
      <c r="E42" s="236" t="s">
        <v>329</v>
      </c>
      <c r="F42" s="236"/>
      <c r="G42" s="237" t="s">
        <v>234</v>
      </c>
      <c r="H42" s="235"/>
      <c r="I42" s="235" t="s">
        <v>306</v>
      </c>
      <c r="J42" s="238">
        <v>0</v>
      </c>
      <c r="K42" s="235">
        <v>52</v>
      </c>
      <c r="L42" s="239">
        <v>4.54</v>
      </c>
      <c r="M42" s="235">
        <f t="shared" si="0"/>
        <v>0</v>
      </c>
      <c r="N42" s="238">
        <v>1</v>
      </c>
      <c r="O42" s="249">
        <f t="shared" si="1"/>
        <v>0</v>
      </c>
      <c r="P42" s="252"/>
      <c r="Q42" s="255" t="s">
        <v>330</v>
      </c>
      <c r="W42" s="228">
        <v>0</v>
      </c>
    </row>
    <row r="43" spans="1:23" s="228" customFormat="1" ht="24" x14ac:dyDescent="0.2">
      <c r="A43" s="246">
        <v>33</v>
      </c>
      <c r="B43" s="235" t="s">
        <v>249</v>
      </c>
      <c r="C43" s="235" t="s">
        <v>250</v>
      </c>
      <c r="D43" s="237" t="s">
        <v>331</v>
      </c>
      <c r="E43" s="236" t="s">
        <v>316</v>
      </c>
      <c r="F43" s="236"/>
      <c r="G43" s="237" t="s">
        <v>235</v>
      </c>
      <c r="H43" s="235" t="s">
        <v>253</v>
      </c>
      <c r="I43" s="235" t="s">
        <v>28</v>
      </c>
      <c r="J43" s="238">
        <v>1</v>
      </c>
      <c r="K43" s="235">
        <v>52</v>
      </c>
      <c r="L43" s="239">
        <v>29.18</v>
      </c>
      <c r="M43" s="235">
        <f t="shared" si="0"/>
        <v>1517.36</v>
      </c>
      <c r="N43" s="238">
        <v>0</v>
      </c>
      <c r="O43" s="249">
        <f t="shared" si="1"/>
        <v>0</v>
      </c>
      <c r="P43" s="252"/>
      <c r="Q43" s="255" t="s">
        <v>332</v>
      </c>
      <c r="W43" s="228">
        <v>0</v>
      </c>
    </row>
    <row r="44" spans="1:23" s="228" customFormat="1" ht="24" x14ac:dyDescent="0.2">
      <c r="A44" s="246">
        <v>34</v>
      </c>
      <c r="B44" s="235" t="s">
        <v>249</v>
      </c>
      <c r="C44" s="235" t="s">
        <v>250</v>
      </c>
      <c r="D44" s="237" t="s">
        <v>333</v>
      </c>
      <c r="E44" s="236" t="s">
        <v>252</v>
      </c>
      <c r="F44" s="236"/>
      <c r="G44" s="237" t="s">
        <v>235</v>
      </c>
      <c r="H44" s="235" t="s">
        <v>253</v>
      </c>
      <c r="I44" s="235" t="s">
        <v>28</v>
      </c>
      <c r="J44" s="238">
        <v>1</v>
      </c>
      <c r="K44" s="235">
        <v>52</v>
      </c>
      <c r="L44" s="239">
        <v>19.37</v>
      </c>
      <c r="M44" s="235">
        <f t="shared" si="0"/>
        <v>1007.24</v>
      </c>
      <c r="N44" s="238">
        <v>0</v>
      </c>
      <c r="O44" s="249">
        <f t="shared" si="1"/>
        <v>0</v>
      </c>
      <c r="P44" s="252"/>
      <c r="Q44" s="255" t="s">
        <v>334</v>
      </c>
      <c r="W44" s="228">
        <v>0</v>
      </c>
    </row>
    <row r="45" spans="1:23" s="228" customFormat="1" ht="24" x14ac:dyDescent="0.2">
      <c r="A45" s="246">
        <v>35</v>
      </c>
      <c r="B45" s="235" t="s">
        <v>249</v>
      </c>
      <c r="C45" s="235" t="s">
        <v>250</v>
      </c>
      <c r="D45" s="237" t="s">
        <v>335</v>
      </c>
      <c r="E45" s="236" t="s">
        <v>252</v>
      </c>
      <c r="F45" s="236"/>
      <c r="G45" s="237" t="s">
        <v>235</v>
      </c>
      <c r="H45" s="235" t="s">
        <v>253</v>
      </c>
      <c r="I45" s="235" t="s">
        <v>28</v>
      </c>
      <c r="J45" s="238">
        <v>1</v>
      </c>
      <c r="K45" s="235">
        <v>52</v>
      </c>
      <c r="L45" s="239">
        <v>29.85</v>
      </c>
      <c r="M45" s="235">
        <f t="shared" si="0"/>
        <v>1552.2</v>
      </c>
      <c r="N45" s="238">
        <v>0</v>
      </c>
      <c r="O45" s="249">
        <f t="shared" si="1"/>
        <v>0</v>
      </c>
      <c r="P45" s="252"/>
      <c r="Q45" s="255" t="s">
        <v>336</v>
      </c>
      <c r="W45" s="228">
        <v>0</v>
      </c>
    </row>
    <row r="46" spans="1:23" s="228" customFormat="1" ht="24" x14ac:dyDescent="0.2">
      <c r="A46" s="246">
        <v>36</v>
      </c>
      <c r="B46" s="235" t="s">
        <v>249</v>
      </c>
      <c r="C46" s="235" t="s">
        <v>250</v>
      </c>
      <c r="D46" s="237" t="s">
        <v>337</v>
      </c>
      <c r="E46" s="236" t="s">
        <v>252</v>
      </c>
      <c r="F46" s="236"/>
      <c r="G46" s="237" t="s">
        <v>235</v>
      </c>
      <c r="H46" s="235" t="s">
        <v>253</v>
      </c>
      <c r="I46" s="235" t="s">
        <v>28</v>
      </c>
      <c r="J46" s="238">
        <v>1</v>
      </c>
      <c r="K46" s="235">
        <v>52</v>
      </c>
      <c r="L46" s="239">
        <v>20.46</v>
      </c>
      <c r="M46" s="235">
        <f t="shared" si="0"/>
        <v>1063.92</v>
      </c>
      <c r="N46" s="238">
        <v>0</v>
      </c>
      <c r="O46" s="249">
        <f t="shared" si="1"/>
        <v>0</v>
      </c>
      <c r="P46" s="252"/>
      <c r="Q46" s="255" t="s">
        <v>338</v>
      </c>
      <c r="W46" s="228">
        <v>0</v>
      </c>
    </row>
    <row r="47" spans="1:23" s="228" customFormat="1" ht="24" x14ac:dyDescent="0.2">
      <c r="A47" s="246">
        <v>37</v>
      </c>
      <c r="B47" s="235" t="s">
        <v>249</v>
      </c>
      <c r="C47" s="235" t="s">
        <v>250</v>
      </c>
      <c r="D47" s="237" t="s">
        <v>339</v>
      </c>
      <c r="E47" s="236" t="s">
        <v>252</v>
      </c>
      <c r="F47" s="236"/>
      <c r="G47" s="237" t="s">
        <v>235</v>
      </c>
      <c r="H47" s="235" t="s">
        <v>253</v>
      </c>
      <c r="I47" s="235" t="s">
        <v>28</v>
      </c>
      <c r="J47" s="238">
        <v>1</v>
      </c>
      <c r="K47" s="235">
        <v>52</v>
      </c>
      <c r="L47" s="239">
        <v>29.85</v>
      </c>
      <c r="M47" s="235">
        <f t="shared" si="0"/>
        <v>1552.2</v>
      </c>
      <c r="N47" s="238">
        <v>0</v>
      </c>
      <c r="O47" s="249">
        <f t="shared" si="1"/>
        <v>0</v>
      </c>
      <c r="P47" s="252"/>
      <c r="Q47" s="255" t="s">
        <v>340</v>
      </c>
      <c r="W47" s="228">
        <v>0</v>
      </c>
    </row>
    <row r="48" spans="1:23" s="228" customFormat="1" ht="24" x14ac:dyDescent="0.2">
      <c r="A48" s="246">
        <v>38</v>
      </c>
      <c r="B48" s="235" t="s">
        <v>249</v>
      </c>
      <c r="C48" s="235" t="s">
        <v>250</v>
      </c>
      <c r="D48" s="237" t="s">
        <v>341</v>
      </c>
      <c r="E48" s="236" t="s">
        <v>252</v>
      </c>
      <c r="F48" s="236"/>
      <c r="G48" s="237" t="s">
        <v>235</v>
      </c>
      <c r="H48" s="235" t="s">
        <v>253</v>
      </c>
      <c r="I48" s="235" t="s">
        <v>28</v>
      </c>
      <c r="J48" s="238">
        <v>1</v>
      </c>
      <c r="K48" s="235">
        <v>52</v>
      </c>
      <c r="L48" s="239">
        <v>19.37</v>
      </c>
      <c r="M48" s="235">
        <f t="shared" si="0"/>
        <v>1007.24</v>
      </c>
      <c r="N48" s="238">
        <v>0</v>
      </c>
      <c r="O48" s="249">
        <f t="shared" si="1"/>
        <v>0</v>
      </c>
      <c r="P48" s="252"/>
      <c r="Q48" s="255" t="s">
        <v>342</v>
      </c>
      <c r="W48" s="228">
        <v>0</v>
      </c>
    </row>
    <row r="49" spans="1:23" s="228" customFormat="1" ht="24" x14ac:dyDescent="0.2">
      <c r="A49" s="246">
        <v>39</v>
      </c>
      <c r="B49" s="235" t="s">
        <v>249</v>
      </c>
      <c r="C49" s="235" t="s">
        <v>250</v>
      </c>
      <c r="D49" s="237" t="s">
        <v>343</v>
      </c>
      <c r="E49" s="236" t="s">
        <v>252</v>
      </c>
      <c r="F49" s="236"/>
      <c r="G49" s="237" t="s">
        <v>235</v>
      </c>
      <c r="H49" s="235" t="s">
        <v>253</v>
      </c>
      <c r="I49" s="235" t="s">
        <v>28</v>
      </c>
      <c r="J49" s="238">
        <v>1</v>
      </c>
      <c r="K49" s="235">
        <v>52</v>
      </c>
      <c r="L49" s="239">
        <v>29.38</v>
      </c>
      <c r="M49" s="235">
        <f t="shared" si="0"/>
        <v>1527.76</v>
      </c>
      <c r="N49" s="238">
        <v>0</v>
      </c>
      <c r="O49" s="249">
        <f t="shared" si="1"/>
        <v>0</v>
      </c>
      <c r="P49" s="252"/>
      <c r="Q49" s="255" t="s">
        <v>344</v>
      </c>
      <c r="W49" s="228">
        <v>0</v>
      </c>
    </row>
    <row r="50" spans="1:23" s="228" customFormat="1" x14ac:dyDescent="0.2">
      <c r="A50" s="246">
        <v>40</v>
      </c>
      <c r="B50" s="235" t="s">
        <v>249</v>
      </c>
      <c r="C50" s="235" t="s">
        <v>250</v>
      </c>
      <c r="D50" s="237" t="s">
        <v>345</v>
      </c>
      <c r="E50" s="236" t="s">
        <v>252</v>
      </c>
      <c r="F50" s="236"/>
      <c r="G50" s="237" t="s">
        <v>234</v>
      </c>
      <c r="H50" s="235"/>
      <c r="I50" s="235" t="s">
        <v>28</v>
      </c>
      <c r="J50" s="238">
        <v>0</v>
      </c>
      <c r="K50" s="235">
        <v>52</v>
      </c>
      <c r="L50" s="239">
        <v>29.67</v>
      </c>
      <c r="M50" s="235">
        <f t="shared" si="0"/>
        <v>0</v>
      </c>
      <c r="N50" s="238">
        <v>1</v>
      </c>
      <c r="O50" s="249">
        <f t="shared" si="1"/>
        <v>0</v>
      </c>
      <c r="P50" s="252"/>
      <c r="Q50" s="255" t="s">
        <v>346</v>
      </c>
      <c r="W50" s="228">
        <v>0</v>
      </c>
    </row>
    <row r="51" spans="1:23" s="228" customFormat="1" x14ac:dyDescent="0.2">
      <c r="A51" s="246">
        <v>41</v>
      </c>
      <c r="B51" s="235" t="s">
        <v>249</v>
      </c>
      <c r="C51" s="235" t="s">
        <v>250</v>
      </c>
      <c r="D51" s="237" t="s">
        <v>347</v>
      </c>
      <c r="E51" s="236" t="s">
        <v>348</v>
      </c>
      <c r="F51" s="236"/>
      <c r="G51" s="237" t="s">
        <v>234</v>
      </c>
      <c r="H51" s="235"/>
      <c r="I51" s="235" t="s">
        <v>9</v>
      </c>
      <c r="J51" s="238">
        <v>0</v>
      </c>
      <c r="K51" s="235">
        <v>52</v>
      </c>
      <c r="L51" s="239">
        <v>4.16</v>
      </c>
      <c r="M51" s="235">
        <f t="shared" si="0"/>
        <v>0</v>
      </c>
      <c r="N51" s="238">
        <v>1</v>
      </c>
      <c r="O51" s="249">
        <f t="shared" si="1"/>
        <v>0</v>
      </c>
      <c r="P51" s="252"/>
      <c r="Q51" s="255" t="s">
        <v>349</v>
      </c>
      <c r="W51" s="228">
        <v>0</v>
      </c>
    </row>
    <row r="52" spans="1:23" s="228" customFormat="1" x14ac:dyDescent="0.2">
      <c r="A52" s="246">
        <v>42</v>
      </c>
      <c r="B52" s="235" t="s">
        <v>249</v>
      </c>
      <c r="C52" s="235" t="s">
        <v>250</v>
      </c>
      <c r="D52" s="237" t="s">
        <v>350</v>
      </c>
      <c r="E52" s="236" t="s">
        <v>351</v>
      </c>
      <c r="F52" s="236"/>
      <c r="G52" s="237" t="s">
        <v>234</v>
      </c>
      <c r="H52" s="235"/>
      <c r="I52" s="235" t="s">
        <v>352</v>
      </c>
      <c r="J52" s="238">
        <v>0</v>
      </c>
      <c r="K52" s="235">
        <v>52</v>
      </c>
      <c r="L52" s="239">
        <v>3.14</v>
      </c>
      <c r="M52" s="235">
        <f t="shared" si="0"/>
        <v>0</v>
      </c>
      <c r="N52" s="238">
        <v>1</v>
      </c>
      <c r="O52" s="249">
        <f t="shared" si="1"/>
        <v>0</v>
      </c>
      <c r="P52" s="252"/>
      <c r="Q52" s="255" t="s">
        <v>353</v>
      </c>
      <c r="W52" s="228">
        <v>0</v>
      </c>
    </row>
    <row r="53" spans="1:23" s="228" customFormat="1" x14ac:dyDescent="0.2">
      <c r="A53" s="246">
        <v>43</v>
      </c>
      <c r="B53" s="235" t="s">
        <v>249</v>
      </c>
      <c r="C53" s="235" t="s">
        <v>250</v>
      </c>
      <c r="D53" s="237" t="s">
        <v>354</v>
      </c>
      <c r="E53" s="236" t="s">
        <v>266</v>
      </c>
      <c r="F53" s="236"/>
      <c r="G53" s="237" t="s">
        <v>234</v>
      </c>
      <c r="H53" s="235"/>
      <c r="I53" s="235" t="s">
        <v>9</v>
      </c>
      <c r="J53" s="238">
        <v>0</v>
      </c>
      <c r="K53" s="235">
        <v>52</v>
      </c>
      <c r="L53" s="239">
        <v>12.96</v>
      </c>
      <c r="M53" s="235">
        <f t="shared" si="0"/>
        <v>0</v>
      </c>
      <c r="N53" s="238">
        <v>1</v>
      </c>
      <c r="O53" s="249">
        <f t="shared" si="1"/>
        <v>0</v>
      </c>
      <c r="P53" s="252"/>
      <c r="Q53" s="255" t="s">
        <v>355</v>
      </c>
      <c r="W53" s="228">
        <v>0</v>
      </c>
    </row>
    <row r="54" spans="1:23" s="228" customFormat="1" ht="24" x14ac:dyDescent="0.2">
      <c r="A54" s="246">
        <v>44</v>
      </c>
      <c r="B54" s="235" t="s">
        <v>249</v>
      </c>
      <c r="C54" s="235" t="s">
        <v>250</v>
      </c>
      <c r="D54" s="237" t="s">
        <v>356</v>
      </c>
      <c r="E54" s="236" t="s">
        <v>252</v>
      </c>
      <c r="F54" s="236"/>
      <c r="G54" s="237" t="s">
        <v>235</v>
      </c>
      <c r="H54" s="235" t="s">
        <v>253</v>
      </c>
      <c r="I54" s="235" t="s">
        <v>28</v>
      </c>
      <c r="J54" s="238">
        <v>1</v>
      </c>
      <c r="K54" s="235">
        <v>52</v>
      </c>
      <c r="L54" s="239">
        <v>29.61</v>
      </c>
      <c r="M54" s="235">
        <f t="shared" si="0"/>
        <v>1539.72</v>
      </c>
      <c r="N54" s="238">
        <v>0</v>
      </c>
      <c r="O54" s="249">
        <f t="shared" si="1"/>
        <v>0</v>
      </c>
      <c r="P54" s="252"/>
      <c r="Q54" s="255" t="s">
        <v>357</v>
      </c>
      <c r="W54" s="228">
        <v>0</v>
      </c>
    </row>
    <row r="55" spans="1:23" s="228" customFormat="1" ht="24" x14ac:dyDescent="0.2">
      <c r="A55" s="246">
        <v>45</v>
      </c>
      <c r="B55" s="235" t="s">
        <v>249</v>
      </c>
      <c r="C55" s="235" t="s">
        <v>250</v>
      </c>
      <c r="D55" s="237" t="s">
        <v>358</v>
      </c>
      <c r="E55" s="236" t="s">
        <v>252</v>
      </c>
      <c r="F55" s="236"/>
      <c r="G55" s="237" t="s">
        <v>235</v>
      </c>
      <c r="H55" s="235" t="s">
        <v>253</v>
      </c>
      <c r="I55" s="235" t="s">
        <v>28</v>
      </c>
      <c r="J55" s="238">
        <v>1</v>
      </c>
      <c r="K55" s="235">
        <v>52</v>
      </c>
      <c r="L55" s="239">
        <v>29.52</v>
      </c>
      <c r="M55" s="235">
        <f t="shared" si="0"/>
        <v>1535.04</v>
      </c>
      <c r="N55" s="238">
        <v>0</v>
      </c>
      <c r="O55" s="249">
        <f t="shared" si="1"/>
        <v>0</v>
      </c>
      <c r="P55" s="252"/>
      <c r="Q55" s="255" t="s">
        <v>359</v>
      </c>
      <c r="W55" s="228">
        <v>0</v>
      </c>
    </row>
    <row r="56" spans="1:23" s="228" customFormat="1" ht="24" x14ac:dyDescent="0.2">
      <c r="A56" s="246">
        <v>46</v>
      </c>
      <c r="B56" s="235" t="s">
        <v>249</v>
      </c>
      <c r="C56" s="235" t="s">
        <v>250</v>
      </c>
      <c r="D56" s="237" t="s">
        <v>360</v>
      </c>
      <c r="E56" s="236" t="s">
        <v>361</v>
      </c>
      <c r="F56" s="236"/>
      <c r="G56" s="237" t="s">
        <v>234</v>
      </c>
      <c r="H56" s="235"/>
      <c r="I56" s="235" t="s">
        <v>27</v>
      </c>
      <c r="J56" s="238">
        <v>0</v>
      </c>
      <c r="K56" s="235">
        <v>52</v>
      </c>
      <c r="L56" s="239">
        <v>30.82</v>
      </c>
      <c r="M56" s="235">
        <f t="shared" si="0"/>
        <v>0</v>
      </c>
      <c r="N56" s="238">
        <v>1</v>
      </c>
      <c r="O56" s="249">
        <f t="shared" si="1"/>
        <v>0</v>
      </c>
      <c r="P56" s="252"/>
      <c r="Q56" s="255" t="s">
        <v>362</v>
      </c>
      <c r="W56" s="228">
        <v>0</v>
      </c>
    </row>
    <row r="57" spans="1:23" s="228" customFormat="1" ht="24" x14ac:dyDescent="0.2">
      <c r="A57" s="246">
        <v>47</v>
      </c>
      <c r="B57" s="235" t="s">
        <v>249</v>
      </c>
      <c r="C57" s="235" t="s">
        <v>250</v>
      </c>
      <c r="D57" s="237" t="s">
        <v>363</v>
      </c>
      <c r="E57" s="236" t="s">
        <v>252</v>
      </c>
      <c r="F57" s="236"/>
      <c r="G57" s="237" t="s">
        <v>235</v>
      </c>
      <c r="H57" s="235" t="s">
        <v>253</v>
      </c>
      <c r="I57" s="235" t="s">
        <v>28</v>
      </c>
      <c r="J57" s="238">
        <v>1</v>
      </c>
      <c r="K57" s="235">
        <v>52</v>
      </c>
      <c r="L57" s="239">
        <v>22.33</v>
      </c>
      <c r="M57" s="235">
        <f t="shared" si="0"/>
        <v>1161.1599999999999</v>
      </c>
      <c r="N57" s="238">
        <v>0</v>
      </c>
      <c r="O57" s="249">
        <f t="shared" si="1"/>
        <v>0</v>
      </c>
      <c r="P57" s="252"/>
      <c r="Q57" s="255" t="s">
        <v>364</v>
      </c>
      <c r="W57" s="228">
        <v>0</v>
      </c>
    </row>
    <row r="58" spans="1:23" s="228" customFormat="1" ht="24" x14ac:dyDescent="0.2">
      <c r="A58" s="246">
        <v>48</v>
      </c>
      <c r="B58" s="235" t="s">
        <v>249</v>
      </c>
      <c r="C58" s="235" t="s">
        <v>250</v>
      </c>
      <c r="D58" s="237" t="s">
        <v>365</v>
      </c>
      <c r="E58" s="236" t="s">
        <v>252</v>
      </c>
      <c r="F58" s="236"/>
      <c r="G58" s="237" t="s">
        <v>235</v>
      </c>
      <c r="H58" s="235" t="s">
        <v>253</v>
      </c>
      <c r="I58" s="235" t="s">
        <v>28</v>
      </c>
      <c r="J58" s="238">
        <v>1</v>
      </c>
      <c r="K58" s="235">
        <v>52</v>
      </c>
      <c r="L58" s="239">
        <v>24.06</v>
      </c>
      <c r="M58" s="235">
        <f t="shared" si="0"/>
        <v>1251.1199999999999</v>
      </c>
      <c r="N58" s="238">
        <v>0</v>
      </c>
      <c r="O58" s="249">
        <f t="shared" si="1"/>
        <v>0</v>
      </c>
      <c r="P58" s="252"/>
      <c r="Q58" s="255" t="s">
        <v>366</v>
      </c>
      <c r="W58" s="228">
        <v>0</v>
      </c>
    </row>
    <row r="59" spans="1:23" s="228" customFormat="1" ht="24" x14ac:dyDescent="0.2">
      <c r="A59" s="246">
        <v>49</v>
      </c>
      <c r="B59" s="235" t="s">
        <v>249</v>
      </c>
      <c r="C59" s="235" t="s">
        <v>250</v>
      </c>
      <c r="D59" s="237" t="s">
        <v>367</v>
      </c>
      <c r="E59" s="236" t="s">
        <v>252</v>
      </c>
      <c r="F59" s="236"/>
      <c r="G59" s="237" t="s">
        <v>235</v>
      </c>
      <c r="H59" s="235" t="s">
        <v>253</v>
      </c>
      <c r="I59" s="235" t="s">
        <v>28</v>
      </c>
      <c r="J59" s="238">
        <v>1</v>
      </c>
      <c r="K59" s="235">
        <v>52</v>
      </c>
      <c r="L59" s="239">
        <v>17.02</v>
      </c>
      <c r="M59" s="235">
        <f t="shared" si="0"/>
        <v>885.04</v>
      </c>
      <c r="N59" s="238">
        <v>0</v>
      </c>
      <c r="O59" s="249">
        <f t="shared" si="1"/>
        <v>0</v>
      </c>
      <c r="P59" s="252"/>
      <c r="Q59" s="255" t="s">
        <v>368</v>
      </c>
      <c r="W59" s="228">
        <v>0</v>
      </c>
    </row>
    <row r="60" spans="1:23" s="228" customFormat="1" ht="24" x14ac:dyDescent="0.2">
      <c r="A60" s="246">
        <v>50</v>
      </c>
      <c r="B60" s="235" t="s">
        <v>249</v>
      </c>
      <c r="C60" s="235" t="s">
        <v>250</v>
      </c>
      <c r="D60" s="237" t="s">
        <v>369</v>
      </c>
      <c r="E60" s="236" t="s">
        <v>370</v>
      </c>
      <c r="F60" s="236"/>
      <c r="G60" s="237" t="s">
        <v>248</v>
      </c>
      <c r="H60" s="235" t="s">
        <v>253</v>
      </c>
      <c r="I60" s="235" t="s">
        <v>28</v>
      </c>
      <c r="J60" s="238">
        <v>0.23100000000000001</v>
      </c>
      <c r="K60" s="235">
        <v>52</v>
      </c>
      <c r="L60" s="239">
        <v>28.68</v>
      </c>
      <c r="M60" s="235">
        <f t="shared" si="0"/>
        <v>344.50416000000001</v>
      </c>
      <c r="N60" s="238">
        <v>0</v>
      </c>
      <c r="O60" s="249">
        <f t="shared" si="1"/>
        <v>0</v>
      </c>
      <c r="P60" s="252"/>
      <c r="Q60" s="255" t="s">
        <v>371</v>
      </c>
      <c r="W60" s="228">
        <v>0</v>
      </c>
    </row>
    <row r="61" spans="1:23" s="228" customFormat="1" ht="24" x14ac:dyDescent="0.2">
      <c r="A61" s="246">
        <v>51</v>
      </c>
      <c r="B61" s="235" t="s">
        <v>249</v>
      </c>
      <c r="C61" s="235" t="s">
        <v>250</v>
      </c>
      <c r="D61" s="237" t="s">
        <v>372</v>
      </c>
      <c r="E61" s="236" t="s">
        <v>238</v>
      </c>
      <c r="F61" s="236"/>
      <c r="G61" s="237" t="s">
        <v>234</v>
      </c>
      <c r="H61" s="235"/>
      <c r="I61" s="235" t="s">
        <v>27</v>
      </c>
      <c r="J61" s="238">
        <v>0</v>
      </c>
      <c r="K61" s="235">
        <v>52</v>
      </c>
      <c r="L61" s="239">
        <v>7.7</v>
      </c>
      <c r="M61" s="235">
        <f t="shared" si="0"/>
        <v>0</v>
      </c>
      <c r="N61" s="238">
        <v>1</v>
      </c>
      <c r="O61" s="249">
        <f t="shared" si="1"/>
        <v>0</v>
      </c>
      <c r="P61" s="252"/>
      <c r="Q61" s="255" t="s">
        <v>373</v>
      </c>
      <c r="W61" s="228">
        <v>0</v>
      </c>
    </row>
    <row r="62" spans="1:23" s="228" customFormat="1" x14ac:dyDescent="0.2">
      <c r="A62" s="246">
        <v>52</v>
      </c>
      <c r="B62" s="235" t="s">
        <v>249</v>
      </c>
      <c r="C62" s="235" t="s">
        <v>250</v>
      </c>
      <c r="D62" s="237" t="s">
        <v>374</v>
      </c>
      <c r="E62" s="236" t="s">
        <v>299</v>
      </c>
      <c r="F62" s="236"/>
      <c r="G62" s="237" t="s">
        <v>234</v>
      </c>
      <c r="H62" s="235"/>
      <c r="I62" s="235" t="s">
        <v>28</v>
      </c>
      <c r="J62" s="238">
        <v>0</v>
      </c>
      <c r="K62" s="235">
        <v>52</v>
      </c>
      <c r="L62" s="239">
        <v>49.14</v>
      </c>
      <c r="M62" s="235">
        <f t="shared" si="0"/>
        <v>0</v>
      </c>
      <c r="N62" s="238">
        <v>1</v>
      </c>
      <c r="O62" s="249">
        <f t="shared" si="1"/>
        <v>0</v>
      </c>
      <c r="P62" s="252"/>
      <c r="Q62" s="255" t="s">
        <v>375</v>
      </c>
      <c r="W62" s="228">
        <v>0</v>
      </c>
    </row>
    <row r="63" spans="1:23" s="228" customFormat="1" ht="24" x14ac:dyDescent="0.2">
      <c r="A63" s="246">
        <v>53</v>
      </c>
      <c r="B63" s="235" t="s">
        <v>249</v>
      </c>
      <c r="C63" s="235" t="s">
        <v>250</v>
      </c>
      <c r="D63" s="237" t="s">
        <v>376</v>
      </c>
      <c r="E63" s="236" t="s">
        <v>293</v>
      </c>
      <c r="F63" s="236"/>
      <c r="G63" s="237" t="s">
        <v>248</v>
      </c>
      <c r="H63" s="235" t="s">
        <v>253</v>
      </c>
      <c r="I63" s="235" t="s">
        <v>27</v>
      </c>
      <c r="J63" s="238">
        <v>0.23100000000000001</v>
      </c>
      <c r="K63" s="235">
        <v>52</v>
      </c>
      <c r="L63" s="239">
        <v>6.65</v>
      </c>
      <c r="M63" s="235">
        <f t="shared" si="0"/>
        <v>79.879800000000003</v>
      </c>
      <c r="N63" s="238">
        <v>0</v>
      </c>
      <c r="O63" s="249">
        <f t="shared" si="1"/>
        <v>0</v>
      </c>
      <c r="P63" s="252"/>
      <c r="Q63" s="255" t="s">
        <v>377</v>
      </c>
      <c r="W63" s="228">
        <v>0</v>
      </c>
    </row>
    <row r="64" spans="1:23" s="228" customFormat="1" x14ac:dyDescent="0.2">
      <c r="A64" s="246">
        <v>54</v>
      </c>
      <c r="B64" s="235" t="s">
        <v>249</v>
      </c>
      <c r="C64" s="235" t="s">
        <v>250</v>
      </c>
      <c r="D64" s="237" t="s">
        <v>378</v>
      </c>
      <c r="E64" s="236" t="s">
        <v>326</v>
      </c>
      <c r="F64" s="236"/>
      <c r="G64" s="237" t="s">
        <v>234</v>
      </c>
      <c r="H64" s="235"/>
      <c r="I64" s="235" t="s">
        <v>306</v>
      </c>
      <c r="J64" s="238">
        <v>0</v>
      </c>
      <c r="K64" s="235">
        <v>52</v>
      </c>
      <c r="L64" s="239">
        <v>2.11</v>
      </c>
      <c r="M64" s="235">
        <f t="shared" si="0"/>
        <v>0</v>
      </c>
      <c r="N64" s="238">
        <v>1</v>
      </c>
      <c r="O64" s="249">
        <f t="shared" si="1"/>
        <v>0</v>
      </c>
      <c r="P64" s="252"/>
      <c r="Q64" s="255" t="s">
        <v>379</v>
      </c>
      <c r="W64" s="228">
        <v>0</v>
      </c>
    </row>
    <row r="65" spans="1:23" s="228" customFormat="1" x14ac:dyDescent="0.2">
      <c r="A65" s="246">
        <v>55</v>
      </c>
      <c r="B65" s="235" t="s">
        <v>249</v>
      </c>
      <c r="C65" s="235" t="s">
        <v>250</v>
      </c>
      <c r="D65" s="237" t="s">
        <v>380</v>
      </c>
      <c r="E65" s="236" t="s">
        <v>305</v>
      </c>
      <c r="F65" s="236"/>
      <c r="G65" s="237" t="s">
        <v>234</v>
      </c>
      <c r="H65" s="235"/>
      <c r="I65" s="235" t="s">
        <v>306</v>
      </c>
      <c r="J65" s="238">
        <v>0</v>
      </c>
      <c r="K65" s="235">
        <v>52</v>
      </c>
      <c r="L65" s="239">
        <v>2.66</v>
      </c>
      <c r="M65" s="235">
        <f t="shared" si="0"/>
        <v>0</v>
      </c>
      <c r="N65" s="238">
        <v>1</v>
      </c>
      <c r="O65" s="249">
        <f t="shared" si="1"/>
        <v>0</v>
      </c>
      <c r="P65" s="252"/>
      <c r="Q65" s="255" t="s">
        <v>381</v>
      </c>
      <c r="W65" s="228">
        <v>0</v>
      </c>
    </row>
    <row r="66" spans="1:23" s="228" customFormat="1" x14ac:dyDescent="0.2">
      <c r="A66" s="246">
        <v>56</v>
      </c>
      <c r="B66" s="235" t="s">
        <v>249</v>
      </c>
      <c r="C66" s="235" t="s">
        <v>250</v>
      </c>
      <c r="D66" s="237" t="s">
        <v>382</v>
      </c>
      <c r="E66" s="236" t="s">
        <v>272</v>
      </c>
      <c r="F66" s="236"/>
      <c r="G66" s="237" t="s">
        <v>234</v>
      </c>
      <c r="H66" s="235"/>
      <c r="I66" s="235" t="s">
        <v>9</v>
      </c>
      <c r="J66" s="238">
        <v>0</v>
      </c>
      <c r="K66" s="235">
        <v>52</v>
      </c>
      <c r="L66" s="239">
        <v>9.49</v>
      </c>
      <c r="M66" s="235">
        <f t="shared" si="0"/>
        <v>0</v>
      </c>
      <c r="N66" s="238">
        <v>1</v>
      </c>
      <c r="O66" s="249">
        <f t="shared" si="1"/>
        <v>0</v>
      </c>
      <c r="P66" s="252"/>
      <c r="Q66" s="255" t="s">
        <v>383</v>
      </c>
      <c r="W66" s="228">
        <v>0</v>
      </c>
    </row>
    <row r="67" spans="1:23" s="228" customFormat="1" x14ac:dyDescent="0.2">
      <c r="A67" s="246">
        <v>57</v>
      </c>
      <c r="B67" s="235" t="s">
        <v>249</v>
      </c>
      <c r="C67" s="235" t="s">
        <v>250</v>
      </c>
      <c r="D67" s="237" t="s">
        <v>384</v>
      </c>
      <c r="E67" s="236" t="s">
        <v>293</v>
      </c>
      <c r="F67" s="236"/>
      <c r="G67" s="237" t="s">
        <v>234</v>
      </c>
      <c r="H67" s="235"/>
      <c r="I67" s="235" t="s">
        <v>306</v>
      </c>
      <c r="J67" s="238">
        <v>0</v>
      </c>
      <c r="K67" s="235">
        <v>52</v>
      </c>
      <c r="L67" s="239">
        <v>11.07</v>
      </c>
      <c r="M67" s="235">
        <f t="shared" si="0"/>
        <v>0</v>
      </c>
      <c r="N67" s="238">
        <v>1</v>
      </c>
      <c r="O67" s="249">
        <f t="shared" si="1"/>
        <v>0</v>
      </c>
      <c r="P67" s="252"/>
      <c r="Q67" s="255" t="s">
        <v>385</v>
      </c>
      <c r="W67" s="228">
        <v>0</v>
      </c>
    </row>
    <row r="68" spans="1:23" s="228" customFormat="1" ht="24" x14ac:dyDescent="0.2">
      <c r="A68" s="246">
        <v>58</v>
      </c>
      <c r="B68" s="235" t="s">
        <v>249</v>
      </c>
      <c r="C68" s="235" t="s">
        <v>250</v>
      </c>
      <c r="D68" s="237" t="s">
        <v>386</v>
      </c>
      <c r="E68" s="236" t="s">
        <v>387</v>
      </c>
      <c r="F68" s="236"/>
      <c r="G68" s="237" t="s">
        <v>239</v>
      </c>
      <c r="H68" s="235" t="s">
        <v>253</v>
      </c>
      <c r="I68" s="235" t="s">
        <v>27</v>
      </c>
      <c r="J68" s="238">
        <v>5</v>
      </c>
      <c r="K68" s="235">
        <v>52</v>
      </c>
      <c r="L68" s="239">
        <v>14.54</v>
      </c>
      <c r="M68" s="235">
        <f t="shared" si="0"/>
        <v>3780.3999999999996</v>
      </c>
      <c r="N68" s="238">
        <v>0</v>
      </c>
      <c r="O68" s="249">
        <f t="shared" si="1"/>
        <v>0</v>
      </c>
      <c r="P68" s="252"/>
      <c r="Q68" s="255" t="s">
        <v>388</v>
      </c>
      <c r="W68" s="228">
        <v>0</v>
      </c>
    </row>
    <row r="69" spans="1:23" s="228" customFormat="1" ht="24" x14ac:dyDescent="0.2">
      <c r="A69" s="246">
        <v>59</v>
      </c>
      <c r="B69" s="235" t="s">
        <v>249</v>
      </c>
      <c r="C69" s="235" t="s">
        <v>250</v>
      </c>
      <c r="D69" s="237" t="s">
        <v>389</v>
      </c>
      <c r="E69" s="236" t="s">
        <v>299</v>
      </c>
      <c r="F69" s="236"/>
      <c r="G69" s="237" t="s">
        <v>234</v>
      </c>
      <c r="H69" s="235"/>
      <c r="I69" s="235" t="s">
        <v>27</v>
      </c>
      <c r="J69" s="238">
        <v>0</v>
      </c>
      <c r="K69" s="235">
        <v>52</v>
      </c>
      <c r="L69" s="239">
        <v>99.74</v>
      </c>
      <c r="M69" s="235">
        <f t="shared" si="0"/>
        <v>0</v>
      </c>
      <c r="N69" s="238">
        <v>1</v>
      </c>
      <c r="O69" s="249">
        <f t="shared" si="1"/>
        <v>0</v>
      </c>
      <c r="P69" s="252"/>
      <c r="Q69" s="255" t="s">
        <v>390</v>
      </c>
      <c r="W69" s="228">
        <v>0</v>
      </c>
    </row>
    <row r="70" spans="1:23" s="228" customFormat="1" ht="24" x14ac:dyDescent="0.2">
      <c r="A70" s="246">
        <v>60</v>
      </c>
      <c r="B70" s="235" t="s">
        <v>249</v>
      </c>
      <c r="C70" s="235" t="s">
        <v>391</v>
      </c>
      <c r="D70" s="237" t="s">
        <v>392</v>
      </c>
      <c r="E70" s="236" t="s">
        <v>252</v>
      </c>
      <c r="F70" s="236"/>
      <c r="G70" s="237" t="s">
        <v>234</v>
      </c>
      <c r="H70" s="235"/>
      <c r="I70" s="235" t="s">
        <v>28</v>
      </c>
      <c r="J70" s="238">
        <v>0</v>
      </c>
      <c r="K70" s="235">
        <v>52</v>
      </c>
      <c r="L70" s="239">
        <v>22.06</v>
      </c>
      <c r="M70" s="235">
        <f t="shared" si="0"/>
        <v>0</v>
      </c>
      <c r="N70" s="238">
        <v>1</v>
      </c>
      <c r="O70" s="249">
        <f t="shared" si="1"/>
        <v>0</v>
      </c>
      <c r="P70" s="252"/>
      <c r="Q70" s="255" t="s">
        <v>254</v>
      </c>
      <c r="W70" s="228">
        <v>0</v>
      </c>
    </row>
    <row r="71" spans="1:23" s="228" customFormat="1" ht="24" x14ac:dyDescent="0.2">
      <c r="A71" s="246">
        <v>61</v>
      </c>
      <c r="B71" s="235" t="s">
        <v>249</v>
      </c>
      <c r="C71" s="235" t="s">
        <v>391</v>
      </c>
      <c r="D71" s="237" t="s">
        <v>393</v>
      </c>
      <c r="E71" s="236" t="s">
        <v>252</v>
      </c>
      <c r="F71" s="236"/>
      <c r="G71" s="237" t="s">
        <v>234</v>
      </c>
      <c r="H71" s="235"/>
      <c r="I71" s="235" t="s">
        <v>28</v>
      </c>
      <c r="J71" s="238">
        <v>0</v>
      </c>
      <c r="K71" s="235">
        <v>52</v>
      </c>
      <c r="L71" s="239">
        <v>22.31</v>
      </c>
      <c r="M71" s="235">
        <f t="shared" si="0"/>
        <v>0</v>
      </c>
      <c r="N71" s="238">
        <v>1</v>
      </c>
      <c r="O71" s="249">
        <f t="shared" si="1"/>
        <v>0</v>
      </c>
      <c r="P71" s="252"/>
      <c r="Q71" s="255" t="s">
        <v>256</v>
      </c>
      <c r="W71" s="228">
        <v>0</v>
      </c>
    </row>
    <row r="72" spans="1:23" s="228" customFormat="1" ht="24" x14ac:dyDescent="0.2">
      <c r="A72" s="246">
        <v>62</v>
      </c>
      <c r="B72" s="235" t="s">
        <v>249</v>
      </c>
      <c r="C72" s="235" t="s">
        <v>391</v>
      </c>
      <c r="D72" s="237" t="s">
        <v>394</v>
      </c>
      <c r="E72" s="236" t="s">
        <v>252</v>
      </c>
      <c r="F72" s="236"/>
      <c r="G72" s="237" t="s">
        <v>234</v>
      </c>
      <c r="H72" s="235"/>
      <c r="I72" s="235" t="s">
        <v>28</v>
      </c>
      <c r="J72" s="238">
        <v>0</v>
      </c>
      <c r="K72" s="235">
        <v>52</v>
      </c>
      <c r="L72" s="239">
        <v>22.26</v>
      </c>
      <c r="M72" s="235">
        <f t="shared" si="0"/>
        <v>0</v>
      </c>
      <c r="N72" s="238">
        <v>1</v>
      </c>
      <c r="O72" s="249">
        <f t="shared" si="1"/>
        <v>0</v>
      </c>
      <c r="P72" s="252"/>
      <c r="Q72" s="255" t="s">
        <v>270</v>
      </c>
      <c r="W72" s="228">
        <v>0</v>
      </c>
    </row>
    <row r="73" spans="1:23" s="228" customFormat="1" ht="24" x14ac:dyDescent="0.2">
      <c r="A73" s="246">
        <v>63</v>
      </c>
      <c r="B73" s="235" t="s">
        <v>249</v>
      </c>
      <c r="C73" s="235" t="s">
        <v>391</v>
      </c>
      <c r="D73" s="237" t="s">
        <v>395</v>
      </c>
      <c r="E73" s="236" t="s">
        <v>252</v>
      </c>
      <c r="F73" s="236"/>
      <c r="G73" s="237" t="s">
        <v>234</v>
      </c>
      <c r="H73" s="235"/>
      <c r="I73" s="235" t="s">
        <v>28</v>
      </c>
      <c r="J73" s="238">
        <v>0</v>
      </c>
      <c r="K73" s="235">
        <v>52</v>
      </c>
      <c r="L73" s="239">
        <v>22.28</v>
      </c>
      <c r="M73" s="235">
        <f t="shared" si="0"/>
        <v>0</v>
      </c>
      <c r="N73" s="238">
        <v>1</v>
      </c>
      <c r="O73" s="249">
        <f t="shared" si="1"/>
        <v>0</v>
      </c>
      <c r="P73" s="252"/>
      <c r="Q73" s="255" t="s">
        <v>258</v>
      </c>
      <c r="W73" s="228">
        <v>0</v>
      </c>
    </row>
    <row r="74" spans="1:23" s="228" customFormat="1" ht="24" x14ac:dyDescent="0.2">
      <c r="A74" s="246">
        <v>64</v>
      </c>
      <c r="B74" s="235" t="s">
        <v>249</v>
      </c>
      <c r="C74" s="235" t="s">
        <v>391</v>
      </c>
      <c r="D74" s="237" t="s">
        <v>396</v>
      </c>
      <c r="E74" s="236" t="s">
        <v>252</v>
      </c>
      <c r="F74" s="236"/>
      <c r="G74" s="237" t="s">
        <v>234</v>
      </c>
      <c r="H74" s="235"/>
      <c r="I74" s="235" t="s">
        <v>28</v>
      </c>
      <c r="J74" s="238">
        <v>0</v>
      </c>
      <c r="K74" s="235">
        <v>52</v>
      </c>
      <c r="L74" s="239">
        <v>45.09</v>
      </c>
      <c r="M74" s="235">
        <f t="shared" si="0"/>
        <v>0</v>
      </c>
      <c r="N74" s="238">
        <v>1</v>
      </c>
      <c r="O74" s="249">
        <f t="shared" si="1"/>
        <v>0</v>
      </c>
      <c r="P74" s="252"/>
      <c r="Q74" s="255" t="s">
        <v>260</v>
      </c>
      <c r="W74" s="228">
        <v>0</v>
      </c>
    </row>
    <row r="75" spans="1:23" s="228" customFormat="1" ht="24" x14ac:dyDescent="0.2">
      <c r="A75" s="246">
        <v>65</v>
      </c>
      <c r="B75" s="235" t="s">
        <v>249</v>
      </c>
      <c r="C75" s="235" t="s">
        <v>391</v>
      </c>
      <c r="D75" s="237" t="s">
        <v>397</v>
      </c>
      <c r="E75" s="236" t="s">
        <v>398</v>
      </c>
      <c r="F75" s="236"/>
      <c r="G75" s="237" t="s">
        <v>234</v>
      </c>
      <c r="H75" s="235"/>
      <c r="I75" s="235" t="s">
        <v>352</v>
      </c>
      <c r="J75" s="238">
        <v>0</v>
      </c>
      <c r="K75" s="235">
        <v>52</v>
      </c>
      <c r="L75" s="239">
        <v>5.8</v>
      </c>
      <c r="M75" s="235">
        <f t="shared" ref="M75:M138" si="2">J75*K75*L75</f>
        <v>0</v>
      </c>
      <c r="N75" s="238">
        <v>1</v>
      </c>
      <c r="O75" s="249">
        <f t="shared" ref="O75:O138" si="3">IF(N75 &gt; 0,M75/N75,0)</f>
        <v>0</v>
      </c>
      <c r="P75" s="252"/>
      <c r="Q75" s="255" t="s">
        <v>307</v>
      </c>
      <c r="W75" s="228">
        <v>0</v>
      </c>
    </row>
    <row r="76" spans="1:23" s="228" customFormat="1" ht="24" x14ac:dyDescent="0.2">
      <c r="A76" s="246">
        <v>66</v>
      </c>
      <c r="B76" s="235" t="s">
        <v>249</v>
      </c>
      <c r="C76" s="235" t="s">
        <v>391</v>
      </c>
      <c r="D76" s="237" t="s">
        <v>399</v>
      </c>
      <c r="E76" s="236" t="s">
        <v>293</v>
      </c>
      <c r="F76" s="236"/>
      <c r="G76" s="237" t="s">
        <v>234</v>
      </c>
      <c r="H76" s="235"/>
      <c r="I76" s="235" t="s">
        <v>352</v>
      </c>
      <c r="J76" s="238">
        <v>0</v>
      </c>
      <c r="K76" s="235">
        <v>52</v>
      </c>
      <c r="L76" s="239">
        <v>3.71</v>
      </c>
      <c r="M76" s="235">
        <f t="shared" si="2"/>
        <v>0</v>
      </c>
      <c r="N76" s="238">
        <v>1</v>
      </c>
      <c r="O76" s="249">
        <f t="shared" si="3"/>
        <v>0</v>
      </c>
      <c r="P76" s="252"/>
      <c r="Q76" s="255" t="s">
        <v>303</v>
      </c>
      <c r="W76" s="228">
        <v>0</v>
      </c>
    </row>
    <row r="77" spans="1:23" s="228" customFormat="1" ht="24" x14ac:dyDescent="0.2">
      <c r="A77" s="246">
        <v>67</v>
      </c>
      <c r="B77" s="235" t="s">
        <v>249</v>
      </c>
      <c r="C77" s="235" t="s">
        <v>391</v>
      </c>
      <c r="D77" s="237" t="s">
        <v>400</v>
      </c>
      <c r="E77" s="236" t="s">
        <v>269</v>
      </c>
      <c r="F77" s="236"/>
      <c r="G77" s="237" t="s">
        <v>234</v>
      </c>
      <c r="H77" s="235"/>
      <c r="I77" s="235" t="s">
        <v>9</v>
      </c>
      <c r="J77" s="238">
        <v>0</v>
      </c>
      <c r="K77" s="235">
        <v>52</v>
      </c>
      <c r="L77" s="239">
        <v>6.17</v>
      </c>
      <c r="M77" s="235">
        <f t="shared" si="2"/>
        <v>0</v>
      </c>
      <c r="N77" s="238">
        <v>1</v>
      </c>
      <c r="O77" s="249">
        <f t="shared" si="3"/>
        <v>0</v>
      </c>
      <c r="P77" s="252"/>
      <c r="Q77" s="255" t="s">
        <v>310</v>
      </c>
      <c r="W77" s="228">
        <v>0</v>
      </c>
    </row>
    <row r="78" spans="1:23" s="228" customFormat="1" ht="24" x14ac:dyDescent="0.2">
      <c r="A78" s="246">
        <v>68</v>
      </c>
      <c r="B78" s="235" t="s">
        <v>249</v>
      </c>
      <c r="C78" s="235" t="s">
        <v>391</v>
      </c>
      <c r="D78" s="237" t="s">
        <v>401</v>
      </c>
      <c r="E78" s="236" t="s">
        <v>272</v>
      </c>
      <c r="F78" s="236"/>
      <c r="G78" s="237" t="s">
        <v>234</v>
      </c>
      <c r="H78" s="235"/>
      <c r="I78" s="235" t="s">
        <v>9</v>
      </c>
      <c r="J78" s="238">
        <v>0</v>
      </c>
      <c r="K78" s="235">
        <v>52</v>
      </c>
      <c r="L78" s="239">
        <v>6.17</v>
      </c>
      <c r="M78" s="235">
        <f t="shared" si="2"/>
        <v>0</v>
      </c>
      <c r="N78" s="238">
        <v>1</v>
      </c>
      <c r="O78" s="249">
        <f t="shared" si="3"/>
        <v>0</v>
      </c>
      <c r="P78" s="252"/>
      <c r="Q78" s="255" t="s">
        <v>267</v>
      </c>
      <c r="W78" s="228">
        <v>0</v>
      </c>
    </row>
    <row r="79" spans="1:23" s="228" customFormat="1" ht="24" x14ac:dyDescent="0.2">
      <c r="A79" s="246">
        <v>69</v>
      </c>
      <c r="B79" s="235" t="s">
        <v>249</v>
      </c>
      <c r="C79" s="235" t="s">
        <v>391</v>
      </c>
      <c r="D79" s="237" t="s">
        <v>402</v>
      </c>
      <c r="E79" s="236" t="s">
        <v>252</v>
      </c>
      <c r="F79" s="236"/>
      <c r="G79" s="237" t="s">
        <v>234</v>
      </c>
      <c r="H79" s="235"/>
      <c r="I79" s="235" t="s">
        <v>28</v>
      </c>
      <c r="J79" s="238">
        <v>0</v>
      </c>
      <c r="K79" s="235">
        <v>52</v>
      </c>
      <c r="L79" s="239">
        <v>22.03</v>
      </c>
      <c r="M79" s="235">
        <f t="shared" si="2"/>
        <v>0</v>
      </c>
      <c r="N79" s="238">
        <v>1</v>
      </c>
      <c r="O79" s="249">
        <f t="shared" si="3"/>
        <v>0</v>
      </c>
      <c r="P79" s="252"/>
      <c r="Q79" s="255" t="s">
        <v>262</v>
      </c>
      <c r="W79" s="228">
        <v>0</v>
      </c>
    </row>
    <row r="80" spans="1:23" s="228" customFormat="1" ht="24" x14ac:dyDescent="0.2">
      <c r="A80" s="246">
        <v>70</v>
      </c>
      <c r="B80" s="235" t="s">
        <v>249</v>
      </c>
      <c r="C80" s="235" t="s">
        <v>391</v>
      </c>
      <c r="D80" s="237" t="s">
        <v>403</v>
      </c>
      <c r="E80" s="236" t="s">
        <v>252</v>
      </c>
      <c r="F80" s="236"/>
      <c r="G80" s="237" t="s">
        <v>234</v>
      </c>
      <c r="H80" s="235"/>
      <c r="I80" s="235" t="s">
        <v>28</v>
      </c>
      <c r="J80" s="238">
        <v>0</v>
      </c>
      <c r="K80" s="235">
        <v>52</v>
      </c>
      <c r="L80" s="239">
        <v>14.42</v>
      </c>
      <c r="M80" s="235">
        <f t="shared" si="2"/>
        <v>0</v>
      </c>
      <c r="N80" s="238">
        <v>1</v>
      </c>
      <c r="O80" s="249">
        <f t="shared" si="3"/>
        <v>0</v>
      </c>
      <c r="P80" s="252"/>
      <c r="Q80" s="255" t="s">
        <v>264</v>
      </c>
      <c r="W80" s="228">
        <v>0</v>
      </c>
    </row>
    <row r="81" spans="1:23" s="228" customFormat="1" ht="24" x14ac:dyDescent="0.2">
      <c r="A81" s="246">
        <v>71</v>
      </c>
      <c r="B81" s="235" t="s">
        <v>249</v>
      </c>
      <c r="C81" s="235" t="s">
        <v>391</v>
      </c>
      <c r="D81" s="237" t="s">
        <v>404</v>
      </c>
      <c r="E81" s="236" t="s">
        <v>252</v>
      </c>
      <c r="F81" s="236"/>
      <c r="G81" s="237" t="s">
        <v>234</v>
      </c>
      <c r="H81" s="235"/>
      <c r="I81" s="235" t="s">
        <v>28</v>
      </c>
      <c r="J81" s="238">
        <v>0</v>
      </c>
      <c r="K81" s="235">
        <v>52</v>
      </c>
      <c r="L81" s="239">
        <v>22.27</v>
      </c>
      <c r="M81" s="235">
        <f t="shared" si="2"/>
        <v>0</v>
      </c>
      <c r="N81" s="238">
        <v>1</v>
      </c>
      <c r="O81" s="249">
        <f t="shared" si="3"/>
        <v>0</v>
      </c>
      <c r="P81" s="252"/>
      <c r="Q81" s="255" t="s">
        <v>275</v>
      </c>
      <c r="W81" s="228">
        <v>0</v>
      </c>
    </row>
    <row r="82" spans="1:23" s="228" customFormat="1" ht="24" x14ac:dyDescent="0.2">
      <c r="A82" s="246">
        <v>72</v>
      </c>
      <c r="B82" s="235" t="s">
        <v>249</v>
      </c>
      <c r="C82" s="235" t="s">
        <v>391</v>
      </c>
      <c r="D82" s="237" t="s">
        <v>405</v>
      </c>
      <c r="E82" s="236" t="s">
        <v>252</v>
      </c>
      <c r="F82" s="236"/>
      <c r="G82" s="237" t="s">
        <v>234</v>
      </c>
      <c r="H82" s="235"/>
      <c r="I82" s="235" t="s">
        <v>28</v>
      </c>
      <c r="J82" s="238">
        <v>0</v>
      </c>
      <c r="K82" s="235">
        <v>52</v>
      </c>
      <c r="L82" s="239">
        <v>22.27</v>
      </c>
      <c r="M82" s="235">
        <f t="shared" si="2"/>
        <v>0</v>
      </c>
      <c r="N82" s="238">
        <v>1</v>
      </c>
      <c r="O82" s="249">
        <f t="shared" si="3"/>
        <v>0</v>
      </c>
      <c r="P82" s="252"/>
      <c r="Q82" s="255" t="s">
        <v>277</v>
      </c>
      <c r="W82" s="228">
        <v>0</v>
      </c>
    </row>
    <row r="83" spans="1:23" s="228" customFormat="1" ht="24" x14ac:dyDescent="0.2">
      <c r="A83" s="246">
        <v>73</v>
      </c>
      <c r="B83" s="235" t="s">
        <v>249</v>
      </c>
      <c r="C83" s="235" t="s">
        <v>391</v>
      </c>
      <c r="D83" s="237" t="s">
        <v>406</v>
      </c>
      <c r="E83" s="236" t="s">
        <v>252</v>
      </c>
      <c r="F83" s="236"/>
      <c r="G83" s="237" t="s">
        <v>234</v>
      </c>
      <c r="H83" s="235"/>
      <c r="I83" s="235" t="s">
        <v>28</v>
      </c>
      <c r="J83" s="238">
        <v>0</v>
      </c>
      <c r="K83" s="235">
        <v>52</v>
      </c>
      <c r="L83" s="239">
        <v>22.27</v>
      </c>
      <c r="M83" s="235">
        <f t="shared" si="2"/>
        <v>0</v>
      </c>
      <c r="N83" s="238">
        <v>1</v>
      </c>
      <c r="O83" s="249">
        <f t="shared" si="3"/>
        <v>0</v>
      </c>
      <c r="P83" s="252"/>
      <c r="Q83" s="255" t="s">
        <v>279</v>
      </c>
      <c r="W83" s="228">
        <v>0</v>
      </c>
    </row>
    <row r="84" spans="1:23" s="228" customFormat="1" ht="24" x14ac:dyDescent="0.2">
      <c r="A84" s="246">
        <v>74</v>
      </c>
      <c r="B84" s="235" t="s">
        <v>249</v>
      </c>
      <c r="C84" s="235" t="s">
        <v>391</v>
      </c>
      <c r="D84" s="237" t="s">
        <v>407</v>
      </c>
      <c r="E84" s="236" t="s">
        <v>252</v>
      </c>
      <c r="F84" s="236"/>
      <c r="G84" s="237" t="s">
        <v>234</v>
      </c>
      <c r="H84" s="235"/>
      <c r="I84" s="235" t="s">
        <v>28</v>
      </c>
      <c r="J84" s="238">
        <v>0</v>
      </c>
      <c r="K84" s="235">
        <v>52</v>
      </c>
      <c r="L84" s="239">
        <v>15.03</v>
      </c>
      <c r="M84" s="235">
        <f t="shared" si="2"/>
        <v>0</v>
      </c>
      <c r="N84" s="238">
        <v>1</v>
      </c>
      <c r="O84" s="249">
        <f t="shared" si="3"/>
        <v>0</v>
      </c>
      <c r="P84" s="252"/>
      <c r="Q84" s="255" t="s">
        <v>281</v>
      </c>
      <c r="W84" s="228">
        <v>0</v>
      </c>
    </row>
    <row r="85" spans="1:23" s="228" customFormat="1" ht="24" x14ac:dyDescent="0.2">
      <c r="A85" s="246">
        <v>75</v>
      </c>
      <c r="B85" s="235" t="s">
        <v>249</v>
      </c>
      <c r="C85" s="235" t="s">
        <v>391</v>
      </c>
      <c r="D85" s="237" t="s">
        <v>408</v>
      </c>
      <c r="E85" s="236" t="s">
        <v>252</v>
      </c>
      <c r="F85" s="236"/>
      <c r="G85" s="237" t="s">
        <v>234</v>
      </c>
      <c r="H85" s="235"/>
      <c r="I85" s="235" t="s">
        <v>28</v>
      </c>
      <c r="J85" s="238">
        <v>0</v>
      </c>
      <c r="K85" s="235">
        <v>52</v>
      </c>
      <c r="L85" s="239">
        <v>22.27</v>
      </c>
      <c r="M85" s="235">
        <f t="shared" si="2"/>
        <v>0</v>
      </c>
      <c r="N85" s="238">
        <v>1</v>
      </c>
      <c r="O85" s="249">
        <f t="shared" si="3"/>
        <v>0</v>
      </c>
      <c r="P85" s="252"/>
      <c r="Q85" s="255" t="s">
        <v>283</v>
      </c>
      <c r="W85" s="228">
        <v>0</v>
      </c>
    </row>
    <row r="86" spans="1:23" s="228" customFormat="1" ht="24" x14ac:dyDescent="0.2">
      <c r="A86" s="246">
        <v>76</v>
      </c>
      <c r="B86" s="235" t="s">
        <v>249</v>
      </c>
      <c r="C86" s="235" t="s">
        <v>391</v>
      </c>
      <c r="D86" s="237" t="s">
        <v>409</v>
      </c>
      <c r="E86" s="236" t="s">
        <v>252</v>
      </c>
      <c r="F86" s="236"/>
      <c r="G86" s="237" t="s">
        <v>234</v>
      </c>
      <c r="H86" s="235"/>
      <c r="I86" s="235" t="s">
        <v>28</v>
      </c>
      <c r="J86" s="238">
        <v>0</v>
      </c>
      <c r="K86" s="235">
        <v>52</v>
      </c>
      <c r="L86" s="239">
        <v>14.38</v>
      </c>
      <c r="M86" s="235">
        <f t="shared" si="2"/>
        <v>0</v>
      </c>
      <c r="N86" s="238">
        <v>1</v>
      </c>
      <c r="O86" s="249">
        <f t="shared" si="3"/>
        <v>0</v>
      </c>
      <c r="P86" s="252"/>
      <c r="Q86" s="255" t="s">
        <v>285</v>
      </c>
      <c r="W86" s="228">
        <v>0</v>
      </c>
    </row>
    <row r="87" spans="1:23" s="228" customFormat="1" ht="24" x14ac:dyDescent="0.2">
      <c r="A87" s="246">
        <v>77</v>
      </c>
      <c r="B87" s="235" t="s">
        <v>249</v>
      </c>
      <c r="C87" s="235" t="s">
        <v>391</v>
      </c>
      <c r="D87" s="237" t="s">
        <v>410</v>
      </c>
      <c r="E87" s="236" t="s">
        <v>329</v>
      </c>
      <c r="F87" s="236"/>
      <c r="G87" s="237" t="s">
        <v>234</v>
      </c>
      <c r="H87" s="235"/>
      <c r="I87" s="235" t="s">
        <v>28</v>
      </c>
      <c r="J87" s="238">
        <v>0</v>
      </c>
      <c r="K87" s="235">
        <v>52</v>
      </c>
      <c r="L87" s="239">
        <v>7.59</v>
      </c>
      <c r="M87" s="235">
        <f t="shared" si="2"/>
        <v>0</v>
      </c>
      <c r="N87" s="238">
        <v>1</v>
      </c>
      <c r="O87" s="249">
        <f t="shared" si="3"/>
        <v>0</v>
      </c>
      <c r="P87" s="252"/>
      <c r="Q87" s="255" t="s">
        <v>289</v>
      </c>
      <c r="W87" s="228">
        <v>0</v>
      </c>
    </row>
    <row r="88" spans="1:23" s="228" customFormat="1" ht="24" x14ac:dyDescent="0.2">
      <c r="A88" s="246">
        <v>78</v>
      </c>
      <c r="B88" s="235" t="s">
        <v>249</v>
      </c>
      <c r="C88" s="235" t="s">
        <v>391</v>
      </c>
      <c r="D88" s="237" t="s">
        <v>411</v>
      </c>
      <c r="E88" s="236" t="s">
        <v>412</v>
      </c>
      <c r="F88" s="236"/>
      <c r="G88" s="237" t="s">
        <v>234</v>
      </c>
      <c r="H88" s="235"/>
      <c r="I88" s="235" t="s">
        <v>352</v>
      </c>
      <c r="J88" s="238">
        <v>0</v>
      </c>
      <c r="K88" s="235">
        <v>52</v>
      </c>
      <c r="L88" s="239">
        <v>9.07</v>
      </c>
      <c r="M88" s="235">
        <f t="shared" si="2"/>
        <v>0</v>
      </c>
      <c r="N88" s="238">
        <v>1</v>
      </c>
      <c r="O88" s="249">
        <f t="shared" si="3"/>
        <v>0</v>
      </c>
      <c r="P88" s="252"/>
      <c r="Q88" s="255" t="s">
        <v>287</v>
      </c>
      <c r="W88" s="228">
        <v>0</v>
      </c>
    </row>
    <row r="89" spans="1:23" s="228" customFormat="1" ht="24" x14ac:dyDescent="0.2">
      <c r="A89" s="246">
        <v>79</v>
      </c>
      <c r="B89" s="235" t="s">
        <v>249</v>
      </c>
      <c r="C89" s="235" t="s">
        <v>391</v>
      </c>
      <c r="D89" s="237" t="s">
        <v>413</v>
      </c>
      <c r="E89" s="236" t="s">
        <v>299</v>
      </c>
      <c r="F89" s="236"/>
      <c r="G89" s="237" t="s">
        <v>234</v>
      </c>
      <c r="H89" s="235"/>
      <c r="I89" s="235" t="s">
        <v>28</v>
      </c>
      <c r="J89" s="238">
        <v>0</v>
      </c>
      <c r="K89" s="235">
        <v>52</v>
      </c>
      <c r="L89" s="239">
        <v>56.75</v>
      </c>
      <c r="M89" s="235">
        <f t="shared" si="2"/>
        <v>0</v>
      </c>
      <c r="N89" s="238">
        <v>1</v>
      </c>
      <c r="O89" s="249">
        <f t="shared" si="3"/>
        <v>0</v>
      </c>
      <c r="P89" s="252"/>
      <c r="Q89" s="255" t="s">
        <v>375</v>
      </c>
      <c r="W89" s="228">
        <v>0</v>
      </c>
    </row>
    <row r="90" spans="1:23" s="228" customFormat="1" ht="24" x14ac:dyDescent="0.2">
      <c r="A90" s="246">
        <v>80</v>
      </c>
      <c r="B90" s="235" t="s">
        <v>249</v>
      </c>
      <c r="C90" s="235" t="s">
        <v>391</v>
      </c>
      <c r="D90" s="237" t="s">
        <v>414</v>
      </c>
      <c r="E90" s="236" t="s">
        <v>299</v>
      </c>
      <c r="F90" s="236"/>
      <c r="G90" s="237" t="s">
        <v>234</v>
      </c>
      <c r="H90" s="235"/>
      <c r="I90" s="235" t="s">
        <v>28</v>
      </c>
      <c r="J90" s="238">
        <v>0</v>
      </c>
      <c r="K90" s="235">
        <v>52</v>
      </c>
      <c r="L90" s="239">
        <v>29.01</v>
      </c>
      <c r="M90" s="235">
        <f t="shared" si="2"/>
        <v>0</v>
      </c>
      <c r="N90" s="238">
        <v>1</v>
      </c>
      <c r="O90" s="249">
        <f t="shared" si="3"/>
        <v>0</v>
      </c>
      <c r="P90" s="252"/>
      <c r="Q90" s="255" t="s">
        <v>291</v>
      </c>
      <c r="W90" s="228">
        <v>0</v>
      </c>
    </row>
    <row r="91" spans="1:23" s="228" customFormat="1" ht="24" x14ac:dyDescent="0.2">
      <c r="A91" s="246">
        <v>81</v>
      </c>
      <c r="B91" s="235" t="s">
        <v>249</v>
      </c>
      <c r="C91" s="235" t="s">
        <v>391</v>
      </c>
      <c r="D91" s="237" t="s">
        <v>415</v>
      </c>
      <c r="E91" s="236" t="s">
        <v>305</v>
      </c>
      <c r="F91" s="236"/>
      <c r="G91" s="237" t="s">
        <v>234</v>
      </c>
      <c r="H91" s="235"/>
      <c r="I91" s="235" t="s">
        <v>416</v>
      </c>
      <c r="J91" s="238">
        <v>0</v>
      </c>
      <c r="K91" s="235">
        <v>52</v>
      </c>
      <c r="L91" s="239">
        <v>1.62</v>
      </c>
      <c r="M91" s="235">
        <f t="shared" si="2"/>
        <v>0</v>
      </c>
      <c r="N91" s="238">
        <v>1</v>
      </c>
      <c r="O91" s="249">
        <f t="shared" si="3"/>
        <v>0</v>
      </c>
      <c r="P91" s="252"/>
      <c r="Q91" s="255" t="s">
        <v>294</v>
      </c>
      <c r="W91" s="228">
        <v>0</v>
      </c>
    </row>
    <row r="92" spans="1:23" s="228" customFormat="1" ht="24" x14ac:dyDescent="0.2">
      <c r="A92" s="246">
        <v>82</v>
      </c>
      <c r="B92" s="235" t="s">
        <v>249</v>
      </c>
      <c r="C92" s="235" t="s">
        <v>391</v>
      </c>
      <c r="D92" s="237" t="s">
        <v>417</v>
      </c>
      <c r="E92" s="236" t="s">
        <v>309</v>
      </c>
      <c r="F92" s="236"/>
      <c r="G92" s="237" t="s">
        <v>234</v>
      </c>
      <c r="H92" s="235"/>
      <c r="I92" s="235" t="s">
        <v>306</v>
      </c>
      <c r="J92" s="238">
        <v>0</v>
      </c>
      <c r="K92" s="235">
        <v>52</v>
      </c>
      <c r="L92" s="239">
        <v>11</v>
      </c>
      <c r="M92" s="235">
        <f t="shared" si="2"/>
        <v>0</v>
      </c>
      <c r="N92" s="238">
        <v>1</v>
      </c>
      <c r="O92" s="249">
        <f t="shared" si="3"/>
        <v>0</v>
      </c>
      <c r="P92" s="252"/>
      <c r="Q92" s="255" t="s">
        <v>297</v>
      </c>
      <c r="W92" s="228">
        <v>0</v>
      </c>
    </row>
    <row r="93" spans="1:23" s="228" customFormat="1" ht="24" x14ac:dyDescent="0.2">
      <c r="A93" s="246">
        <v>83</v>
      </c>
      <c r="B93" s="235" t="s">
        <v>249</v>
      </c>
      <c r="C93" s="235" t="s">
        <v>391</v>
      </c>
      <c r="D93" s="237" t="s">
        <v>417</v>
      </c>
      <c r="E93" s="236" t="s">
        <v>418</v>
      </c>
      <c r="F93" s="236"/>
      <c r="G93" s="237" t="s">
        <v>234</v>
      </c>
      <c r="H93" s="235"/>
      <c r="I93" s="235" t="s">
        <v>306</v>
      </c>
      <c r="J93" s="238">
        <v>0</v>
      </c>
      <c r="K93" s="235">
        <v>52</v>
      </c>
      <c r="L93" s="239">
        <v>19</v>
      </c>
      <c r="M93" s="235">
        <f t="shared" si="2"/>
        <v>0</v>
      </c>
      <c r="N93" s="238">
        <v>1</v>
      </c>
      <c r="O93" s="249">
        <f t="shared" si="3"/>
        <v>0</v>
      </c>
      <c r="P93" s="252"/>
      <c r="Q93" s="255" t="s">
        <v>419</v>
      </c>
      <c r="W93" s="228">
        <v>0</v>
      </c>
    </row>
    <row r="94" spans="1:23" s="228" customFormat="1" ht="24" x14ac:dyDescent="0.2">
      <c r="A94" s="246">
        <v>84</v>
      </c>
      <c r="B94" s="235" t="s">
        <v>249</v>
      </c>
      <c r="C94" s="235" t="s">
        <v>391</v>
      </c>
      <c r="D94" s="237" t="s">
        <v>420</v>
      </c>
      <c r="E94" s="236" t="s">
        <v>309</v>
      </c>
      <c r="F94" s="236"/>
      <c r="G94" s="237" t="s">
        <v>241</v>
      </c>
      <c r="H94" s="235" t="s">
        <v>253</v>
      </c>
      <c r="I94" s="235" t="s">
        <v>27</v>
      </c>
      <c r="J94" s="238">
        <v>1</v>
      </c>
      <c r="K94" s="235">
        <v>52</v>
      </c>
      <c r="L94" s="239">
        <v>9.5</v>
      </c>
      <c r="M94" s="235">
        <f t="shared" si="2"/>
        <v>494</v>
      </c>
      <c r="N94" s="238">
        <v>0</v>
      </c>
      <c r="O94" s="249">
        <f t="shared" si="3"/>
        <v>0</v>
      </c>
      <c r="P94" s="252"/>
      <c r="Q94" s="255" t="s">
        <v>368</v>
      </c>
      <c r="W94" s="228">
        <v>0</v>
      </c>
    </row>
    <row r="95" spans="1:23" s="228" customFormat="1" ht="24" x14ac:dyDescent="0.2">
      <c r="A95" s="246">
        <v>85</v>
      </c>
      <c r="B95" s="235" t="s">
        <v>249</v>
      </c>
      <c r="C95" s="235" t="s">
        <v>391</v>
      </c>
      <c r="D95" s="237" t="s">
        <v>420</v>
      </c>
      <c r="E95" s="236" t="s">
        <v>418</v>
      </c>
      <c r="F95" s="236"/>
      <c r="G95" s="237" t="s">
        <v>242</v>
      </c>
      <c r="H95" s="235" t="s">
        <v>253</v>
      </c>
      <c r="I95" s="235" t="s">
        <v>27</v>
      </c>
      <c r="J95" s="238">
        <v>5</v>
      </c>
      <c r="K95" s="235">
        <v>52</v>
      </c>
      <c r="L95" s="239">
        <v>19</v>
      </c>
      <c r="M95" s="235">
        <f t="shared" si="2"/>
        <v>4940</v>
      </c>
      <c r="N95" s="238">
        <v>0</v>
      </c>
      <c r="O95" s="249">
        <f t="shared" si="3"/>
        <v>0</v>
      </c>
      <c r="P95" s="252"/>
      <c r="Q95" s="255" t="s">
        <v>421</v>
      </c>
      <c r="W95" s="228">
        <v>0</v>
      </c>
    </row>
    <row r="96" spans="1:23" s="228" customFormat="1" ht="24" x14ac:dyDescent="0.2">
      <c r="A96" s="246">
        <v>86</v>
      </c>
      <c r="B96" s="235" t="s">
        <v>249</v>
      </c>
      <c r="C96" s="235" t="s">
        <v>391</v>
      </c>
      <c r="D96" s="237" t="s">
        <v>422</v>
      </c>
      <c r="E96" s="236" t="s">
        <v>309</v>
      </c>
      <c r="F96" s="236"/>
      <c r="G96" s="237" t="s">
        <v>241</v>
      </c>
      <c r="H96" s="235" t="s">
        <v>253</v>
      </c>
      <c r="I96" s="235" t="s">
        <v>27</v>
      </c>
      <c r="J96" s="238">
        <v>1</v>
      </c>
      <c r="K96" s="235">
        <v>52</v>
      </c>
      <c r="L96" s="239">
        <v>14.7</v>
      </c>
      <c r="M96" s="235">
        <f t="shared" si="2"/>
        <v>764.4</v>
      </c>
      <c r="N96" s="238">
        <v>0</v>
      </c>
      <c r="O96" s="249">
        <f t="shared" si="3"/>
        <v>0</v>
      </c>
      <c r="P96" s="252"/>
      <c r="Q96" s="255" t="s">
        <v>353</v>
      </c>
      <c r="W96" s="228">
        <v>0</v>
      </c>
    </row>
    <row r="97" spans="1:23" s="228" customFormat="1" ht="24" x14ac:dyDescent="0.2">
      <c r="A97" s="246">
        <v>87</v>
      </c>
      <c r="B97" s="235" t="s">
        <v>249</v>
      </c>
      <c r="C97" s="235" t="s">
        <v>391</v>
      </c>
      <c r="D97" s="237" t="s">
        <v>422</v>
      </c>
      <c r="E97" s="236" t="s">
        <v>418</v>
      </c>
      <c r="F97" s="236"/>
      <c r="G97" s="237" t="s">
        <v>242</v>
      </c>
      <c r="H97" s="235" t="s">
        <v>253</v>
      </c>
      <c r="I97" s="235" t="s">
        <v>27</v>
      </c>
      <c r="J97" s="238">
        <v>5</v>
      </c>
      <c r="K97" s="235">
        <v>52</v>
      </c>
      <c r="L97" s="239">
        <v>19</v>
      </c>
      <c r="M97" s="235">
        <f t="shared" si="2"/>
        <v>4940</v>
      </c>
      <c r="N97" s="238">
        <v>0</v>
      </c>
      <c r="O97" s="249">
        <f t="shared" si="3"/>
        <v>0</v>
      </c>
      <c r="P97" s="252"/>
      <c r="Q97" s="255" t="s">
        <v>423</v>
      </c>
      <c r="W97" s="228">
        <v>0</v>
      </c>
    </row>
    <row r="98" spans="1:23" s="228" customFormat="1" ht="24" x14ac:dyDescent="0.2">
      <c r="A98" s="246">
        <v>88</v>
      </c>
      <c r="B98" s="235" t="s">
        <v>249</v>
      </c>
      <c r="C98" s="235" t="s">
        <v>391</v>
      </c>
      <c r="D98" s="237" t="s">
        <v>424</v>
      </c>
      <c r="E98" s="236" t="s">
        <v>252</v>
      </c>
      <c r="F98" s="236"/>
      <c r="G98" s="237" t="s">
        <v>235</v>
      </c>
      <c r="H98" s="235" t="s">
        <v>253</v>
      </c>
      <c r="I98" s="235" t="s">
        <v>28</v>
      </c>
      <c r="J98" s="238">
        <v>1</v>
      </c>
      <c r="K98" s="235">
        <v>52</v>
      </c>
      <c r="L98" s="239">
        <v>20.94</v>
      </c>
      <c r="M98" s="235">
        <f t="shared" si="2"/>
        <v>1088.8800000000001</v>
      </c>
      <c r="N98" s="238">
        <v>0</v>
      </c>
      <c r="O98" s="249">
        <f t="shared" si="3"/>
        <v>0</v>
      </c>
      <c r="P98" s="252"/>
      <c r="Q98" s="255" t="s">
        <v>330</v>
      </c>
      <c r="W98" s="228">
        <v>0</v>
      </c>
    </row>
    <row r="99" spans="1:23" s="228" customFormat="1" ht="24" x14ac:dyDescent="0.2">
      <c r="A99" s="246">
        <v>89</v>
      </c>
      <c r="B99" s="235" t="s">
        <v>249</v>
      </c>
      <c r="C99" s="235" t="s">
        <v>391</v>
      </c>
      <c r="D99" s="237" t="s">
        <v>425</v>
      </c>
      <c r="E99" s="236" t="s">
        <v>252</v>
      </c>
      <c r="F99" s="236"/>
      <c r="G99" s="237" t="s">
        <v>235</v>
      </c>
      <c r="H99" s="235" t="s">
        <v>253</v>
      </c>
      <c r="I99" s="235" t="s">
        <v>28</v>
      </c>
      <c r="J99" s="238">
        <v>1</v>
      </c>
      <c r="K99" s="235">
        <v>52</v>
      </c>
      <c r="L99" s="239">
        <v>19.28</v>
      </c>
      <c r="M99" s="235">
        <f t="shared" si="2"/>
        <v>1002.5600000000001</v>
      </c>
      <c r="N99" s="238">
        <v>0</v>
      </c>
      <c r="O99" s="249">
        <f t="shared" si="3"/>
        <v>0</v>
      </c>
      <c r="P99" s="252"/>
      <c r="Q99" s="255" t="s">
        <v>332</v>
      </c>
      <c r="W99" s="228">
        <v>0</v>
      </c>
    </row>
    <row r="100" spans="1:23" s="228" customFormat="1" ht="24" x14ac:dyDescent="0.2">
      <c r="A100" s="246">
        <v>90</v>
      </c>
      <c r="B100" s="235" t="s">
        <v>249</v>
      </c>
      <c r="C100" s="235" t="s">
        <v>391</v>
      </c>
      <c r="D100" s="237" t="s">
        <v>426</v>
      </c>
      <c r="E100" s="236" t="s">
        <v>252</v>
      </c>
      <c r="F100" s="236"/>
      <c r="G100" s="237" t="s">
        <v>235</v>
      </c>
      <c r="H100" s="235" t="s">
        <v>253</v>
      </c>
      <c r="I100" s="235" t="s">
        <v>28</v>
      </c>
      <c r="J100" s="238">
        <v>1</v>
      </c>
      <c r="K100" s="235">
        <v>52</v>
      </c>
      <c r="L100" s="239">
        <v>34.14</v>
      </c>
      <c r="M100" s="235">
        <f t="shared" si="2"/>
        <v>1775.28</v>
      </c>
      <c r="N100" s="238">
        <v>0</v>
      </c>
      <c r="O100" s="249">
        <f t="shared" si="3"/>
        <v>0</v>
      </c>
      <c r="P100" s="252"/>
      <c r="Q100" s="255" t="s">
        <v>334</v>
      </c>
      <c r="W100" s="228">
        <v>0</v>
      </c>
    </row>
    <row r="101" spans="1:23" s="228" customFormat="1" ht="24" x14ac:dyDescent="0.2">
      <c r="A101" s="246">
        <v>91</v>
      </c>
      <c r="B101" s="235" t="s">
        <v>249</v>
      </c>
      <c r="C101" s="235" t="s">
        <v>391</v>
      </c>
      <c r="D101" s="237" t="s">
        <v>427</v>
      </c>
      <c r="E101" s="236" t="s">
        <v>252</v>
      </c>
      <c r="F101" s="236"/>
      <c r="G101" s="237" t="s">
        <v>235</v>
      </c>
      <c r="H101" s="235" t="s">
        <v>253</v>
      </c>
      <c r="I101" s="235" t="s">
        <v>28</v>
      </c>
      <c r="J101" s="238">
        <v>1</v>
      </c>
      <c r="K101" s="235">
        <v>52</v>
      </c>
      <c r="L101" s="239">
        <v>24.44</v>
      </c>
      <c r="M101" s="235">
        <f t="shared" si="2"/>
        <v>1270.8800000000001</v>
      </c>
      <c r="N101" s="238">
        <v>0</v>
      </c>
      <c r="O101" s="249">
        <f t="shared" si="3"/>
        <v>0</v>
      </c>
      <c r="P101" s="252"/>
      <c r="Q101" s="255" t="s">
        <v>336</v>
      </c>
      <c r="W101" s="228">
        <v>0</v>
      </c>
    </row>
    <row r="102" spans="1:23" s="228" customFormat="1" ht="24" x14ac:dyDescent="0.2">
      <c r="A102" s="246">
        <v>92</v>
      </c>
      <c r="B102" s="235" t="s">
        <v>249</v>
      </c>
      <c r="C102" s="235" t="s">
        <v>391</v>
      </c>
      <c r="D102" s="237" t="s">
        <v>428</v>
      </c>
      <c r="E102" s="236" t="s">
        <v>329</v>
      </c>
      <c r="F102" s="236"/>
      <c r="G102" s="237" t="s">
        <v>245</v>
      </c>
      <c r="H102" s="235" t="s">
        <v>253</v>
      </c>
      <c r="I102" s="235" t="s">
        <v>306</v>
      </c>
      <c r="J102" s="238">
        <v>3.7999999999999999E-2</v>
      </c>
      <c r="K102" s="235">
        <v>52</v>
      </c>
      <c r="L102" s="239">
        <v>1.62</v>
      </c>
      <c r="M102" s="235">
        <f t="shared" si="2"/>
        <v>3.20112</v>
      </c>
      <c r="N102" s="238">
        <v>0</v>
      </c>
      <c r="O102" s="249">
        <f t="shared" si="3"/>
        <v>0</v>
      </c>
      <c r="P102" s="252"/>
      <c r="Q102" s="255" t="s">
        <v>385</v>
      </c>
      <c r="W102" s="228">
        <v>0</v>
      </c>
    </row>
    <row r="103" spans="1:23" s="228" customFormat="1" ht="24" x14ac:dyDescent="0.2">
      <c r="A103" s="246">
        <v>93</v>
      </c>
      <c r="B103" s="235" t="s">
        <v>249</v>
      </c>
      <c r="C103" s="235" t="s">
        <v>391</v>
      </c>
      <c r="D103" s="237" t="s">
        <v>429</v>
      </c>
      <c r="E103" s="236" t="s">
        <v>326</v>
      </c>
      <c r="F103" s="236"/>
      <c r="G103" s="237" t="s">
        <v>234</v>
      </c>
      <c r="H103" s="235"/>
      <c r="I103" s="235" t="s">
        <v>306</v>
      </c>
      <c r="J103" s="238">
        <v>0</v>
      </c>
      <c r="K103" s="235">
        <v>52</v>
      </c>
      <c r="L103" s="239">
        <v>1.03</v>
      </c>
      <c r="M103" s="235">
        <f t="shared" si="2"/>
        <v>0</v>
      </c>
      <c r="N103" s="238">
        <v>1</v>
      </c>
      <c r="O103" s="249">
        <f t="shared" si="3"/>
        <v>0</v>
      </c>
      <c r="P103" s="252"/>
      <c r="Q103" s="255" t="s">
        <v>381</v>
      </c>
      <c r="W103" s="228">
        <v>0</v>
      </c>
    </row>
    <row r="104" spans="1:23" s="228" customFormat="1" ht="24" x14ac:dyDescent="0.2">
      <c r="A104" s="246">
        <v>94</v>
      </c>
      <c r="B104" s="235" t="s">
        <v>249</v>
      </c>
      <c r="C104" s="235" t="s">
        <v>391</v>
      </c>
      <c r="D104" s="237" t="s">
        <v>430</v>
      </c>
      <c r="E104" s="236" t="s">
        <v>293</v>
      </c>
      <c r="F104" s="236"/>
      <c r="G104" s="237" t="s">
        <v>248</v>
      </c>
      <c r="H104" s="235" t="s">
        <v>253</v>
      </c>
      <c r="I104" s="235" t="s">
        <v>352</v>
      </c>
      <c r="J104" s="238">
        <v>0.23100000000000001</v>
      </c>
      <c r="K104" s="235">
        <v>52</v>
      </c>
      <c r="L104" s="239">
        <v>4.4000000000000004</v>
      </c>
      <c r="M104" s="235">
        <f t="shared" si="2"/>
        <v>52.852800000000009</v>
      </c>
      <c r="N104" s="238">
        <v>0</v>
      </c>
      <c r="O104" s="249">
        <f t="shared" si="3"/>
        <v>0</v>
      </c>
      <c r="P104" s="252"/>
      <c r="Q104" s="255" t="s">
        <v>355</v>
      </c>
      <c r="W104" s="228">
        <v>0</v>
      </c>
    </row>
    <row r="105" spans="1:23" s="228" customFormat="1" ht="24" x14ac:dyDescent="0.2">
      <c r="A105" s="246">
        <v>95</v>
      </c>
      <c r="B105" s="235" t="s">
        <v>249</v>
      </c>
      <c r="C105" s="235" t="s">
        <v>391</v>
      </c>
      <c r="D105" s="237" t="s">
        <v>431</v>
      </c>
      <c r="E105" s="236" t="s">
        <v>252</v>
      </c>
      <c r="F105" s="236"/>
      <c r="G105" s="237" t="s">
        <v>235</v>
      </c>
      <c r="H105" s="235" t="s">
        <v>253</v>
      </c>
      <c r="I105" s="235" t="s">
        <v>28</v>
      </c>
      <c r="J105" s="238">
        <v>1</v>
      </c>
      <c r="K105" s="235">
        <v>52</v>
      </c>
      <c r="L105" s="239">
        <v>19.28</v>
      </c>
      <c r="M105" s="235">
        <f t="shared" si="2"/>
        <v>1002.5600000000001</v>
      </c>
      <c r="N105" s="238">
        <v>0</v>
      </c>
      <c r="O105" s="249">
        <f t="shared" si="3"/>
        <v>0</v>
      </c>
      <c r="P105" s="252"/>
      <c r="Q105" s="255" t="s">
        <v>338</v>
      </c>
      <c r="W105" s="228">
        <v>0</v>
      </c>
    </row>
    <row r="106" spans="1:23" s="228" customFormat="1" ht="24" x14ac:dyDescent="0.2">
      <c r="A106" s="246">
        <v>96</v>
      </c>
      <c r="B106" s="235" t="s">
        <v>249</v>
      </c>
      <c r="C106" s="235" t="s">
        <v>391</v>
      </c>
      <c r="D106" s="237" t="s">
        <v>432</v>
      </c>
      <c r="E106" s="236" t="s">
        <v>252</v>
      </c>
      <c r="F106" s="236"/>
      <c r="G106" s="237" t="s">
        <v>235</v>
      </c>
      <c r="H106" s="235" t="s">
        <v>253</v>
      </c>
      <c r="I106" s="235" t="s">
        <v>28</v>
      </c>
      <c r="J106" s="238">
        <v>1</v>
      </c>
      <c r="K106" s="235">
        <v>52</v>
      </c>
      <c r="L106" s="239">
        <v>19.29</v>
      </c>
      <c r="M106" s="235">
        <f t="shared" si="2"/>
        <v>1003.0799999999999</v>
      </c>
      <c r="N106" s="238">
        <v>0</v>
      </c>
      <c r="O106" s="249">
        <f t="shared" si="3"/>
        <v>0</v>
      </c>
      <c r="P106" s="252"/>
      <c r="Q106" s="255" t="s">
        <v>340</v>
      </c>
      <c r="W106" s="228">
        <v>0</v>
      </c>
    </row>
    <row r="107" spans="1:23" s="228" customFormat="1" ht="24" x14ac:dyDescent="0.2">
      <c r="A107" s="246">
        <v>97</v>
      </c>
      <c r="B107" s="235" t="s">
        <v>249</v>
      </c>
      <c r="C107" s="235" t="s">
        <v>391</v>
      </c>
      <c r="D107" s="237" t="s">
        <v>433</v>
      </c>
      <c r="E107" s="236" t="s">
        <v>252</v>
      </c>
      <c r="F107" s="236"/>
      <c r="G107" s="237" t="s">
        <v>235</v>
      </c>
      <c r="H107" s="235" t="s">
        <v>253</v>
      </c>
      <c r="I107" s="235" t="s">
        <v>28</v>
      </c>
      <c r="J107" s="238">
        <v>1</v>
      </c>
      <c r="K107" s="235">
        <v>52</v>
      </c>
      <c r="L107" s="239">
        <v>17.45</v>
      </c>
      <c r="M107" s="235">
        <f t="shared" si="2"/>
        <v>907.4</v>
      </c>
      <c r="N107" s="238">
        <v>0</v>
      </c>
      <c r="O107" s="249">
        <f t="shared" si="3"/>
        <v>0</v>
      </c>
      <c r="P107" s="252"/>
      <c r="Q107" s="255" t="s">
        <v>342</v>
      </c>
      <c r="W107" s="228">
        <v>0</v>
      </c>
    </row>
    <row r="108" spans="1:23" s="228" customFormat="1" ht="24" x14ac:dyDescent="0.2">
      <c r="A108" s="246">
        <v>98</v>
      </c>
      <c r="B108" s="235" t="s">
        <v>249</v>
      </c>
      <c r="C108" s="235" t="s">
        <v>391</v>
      </c>
      <c r="D108" s="237" t="s">
        <v>434</v>
      </c>
      <c r="E108" s="236" t="s">
        <v>252</v>
      </c>
      <c r="F108" s="236"/>
      <c r="G108" s="237" t="s">
        <v>235</v>
      </c>
      <c r="H108" s="235" t="s">
        <v>253</v>
      </c>
      <c r="I108" s="235" t="s">
        <v>28</v>
      </c>
      <c r="J108" s="238">
        <v>1</v>
      </c>
      <c r="K108" s="235">
        <v>52</v>
      </c>
      <c r="L108" s="239">
        <v>17.14</v>
      </c>
      <c r="M108" s="235">
        <f t="shared" si="2"/>
        <v>891.28</v>
      </c>
      <c r="N108" s="238">
        <v>0</v>
      </c>
      <c r="O108" s="249">
        <f t="shared" si="3"/>
        <v>0</v>
      </c>
      <c r="P108" s="252"/>
      <c r="Q108" s="255" t="s">
        <v>346</v>
      </c>
      <c r="W108" s="228">
        <v>0</v>
      </c>
    </row>
    <row r="109" spans="1:23" s="228" customFormat="1" ht="24" x14ac:dyDescent="0.2">
      <c r="A109" s="246">
        <v>99</v>
      </c>
      <c r="B109" s="235" t="s">
        <v>249</v>
      </c>
      <c r="C109" s="235" t="s">
        <v>391</v>
      </c>
      <c r="D109" s="237" t="s">
        <v>435</v>
      </c>
      <c r="E109" s="236" t="s">
        <v>252</v>
      </c>
      <c r="F109" s="236"/>
      <c r="G109" s="237" t="s">
        <v>235</v>
      </c>
      <c r="H109" s="235" t="s">
        <v>253</v>
      </c>
      <c r="I109" s="235" t="s">
        <v>28</v>
      </c>
      <c r="J109" s="238">
        <v>1</v>
      </c>
      <c r="K109" s="235">
        <v>52</v>
      </c>
      <c r="L109" s="239">
        <v>20.77</v>
      </c>
      <c r="M109" s="235">
        <f t="shared" si="2"/>
        <v>1080.04</v>
      </c>
      <c r="N109" s="238">
        <v>0</v>
      </c>
      <c r="O109" s="249">
        <f t="shared" si="3"/>
        <v>0</v>
      </c>
      <c r="P109" s="252"/>
      <c r="Q109" s="255" t="s">
        <v>357</v>
      </c>
      <c r="W109" s="228">
        <v>0</v>
      </c>
    </row>
    <row r="110" spans="1:23" s="228" customFormat="1" ht="24" x14ac:dyDescent="0.2">
      <c r="A110" s="246">
        <v>100</v>
      </c>
      <c r="B110" s="235" t="s">
        <v>249</v>
      </c>
      <c r="C110" s="235" t="s">
        <v>391</v>
      </c>
      <c r="D110" s="237" t="s">
        <v>436</v>
      </c>
      <c r="E110" s="236" t="s">
        <v>252</v>
      </c>
      <c r="F110" s="236"/>
      <c r="G110" s="237" t="s">
        <v>235</v>
      </c>
      <c r="H110" s="235" t="s">
        <v>253</v>
      </c>
      <c r="I110" s="235" t="s">
        <v>28</v>
      </c>
      <c r="J110" s="238">
        <v>1</v>
      </c>
      <c r="K110" s="235">
        <v>52</v>
      </c>
      <c r="L110" s="239">
        <v>38.42</v>
      </c>
      <c r="M110" s="235">
        <f t="shared" si="2"/>
        <v>1997.8400000000001</v>
      </c>
      <c r="N110" s="238">
        <v>0</v>
      </c>
      <c r="O110" s="249">
        <f t="shared" si="3"/>
        <v>0</v>
      </c>
      <c r="P110" s="252"/>
      <c r="Q110" s="255" t="s">
        <v>359</v>
      </c>
      <c r="W110" s="228">
        <v>0</v>
      </c>
    </row>
    <row r="111" spans="1:23" s="228" customFormat="1" ht="24" x14ac:dyDescent="0.2">
      <c r="A111" s="246">
        <v>101</v>
      </c>
      <c r="B111" s="235" t="s">
        <v>249</v>
      </c>
      <c r="C111" s="235" t="s">
        <v>391</v>
      </c>
      <c r="D111" s="237" t="s">
        <v>437</v>
      </c>
      <c r="E111" s="236" t="s">
        <v>252</v>
      </c>
      <c r="F111" s="236"/>
      <c r="G111" s="237" t="s">
        <v>235</v>
      </c>
      <c r="H111" s="235" t="s">
        <v>253</v>
      </c>
      <c r="I111" s="235" t="s">
        <v>28</v>
      </c>
      <c r="J111" s="238">
        <v>1</v>
      </c>
      <c r="K111" s="235">
        <v>52</v>
      </c>
      <c r="L111" s="239">
        <v>19.510000000000002</v>
      </c>
      <c r="M111" s="235">
        <f t="shared" si="2"/>
        <v>1014.5200000000001</v>
      </c>
      <c r="N111" s="238">
        <v>0</v>
      </c>
      <c r="O111" s="249">
        <f t="shared" si="3"/>
        <v>0</v>
      </c>
      <c r="P111" s="252"/>
      <c r="Q111" s="255" t="s">
        <v>364</v>
      </c>
      <c r="W111" s="228">
        <v>0</v>
      </c>
    </row>
    <row r="112" spans="1:23" s="228" customFormat="1" ht="24" x14ac:dyDescent="0.2">
      <c r="A112" s="246">
        <v>102</v>
      </c>
      <c r="B112" s="235" t="s">
        <v>249</v>
      </c>
      <c r="C112" s="235" t="s">
        <v>391</v>
      </c>
      <c r="D112" s="237" t="s">
        <v>438</v>
      </c>
      <c r="E112" s="236" t="s">
        <v>252</v>
      </c>
      <c r="F112" s="236"/>
      <c r="G112" s="237" t="s">
        <v>235</v>
      </c>
      <c r="H112" s="235" t="s">
        <v>253</v>
      </c>
      <c r="I112" s="235" t="s">
        <v>28</v>
      </c>
      <c r="J112" s="238">
        <v>1</v>
      </c>
      <c r="K112" s="235">
        <v>52</v>
      </c>
      <c r="L112" s="239">
        <v>19.559999999999999</v>
      </c>
      <c r="M112" s="235">
        <f t="shared" si="2"/>
        <v>1017.1199999999999</v>
      </c>
      <c r="N112" s="238">
        <v>0</v>
      </c>
      <c r="O112" s="249">
        <f t="shared" si="3"/>
        <v>0</v>
      </c>
      <c r="P112" s="252"/>
      <c r="Q112" s="255" t="s">
        <v>366</v>
      </c>
      <c r="W112" s="228">
        <v>0</v>
      </c>
    </row>
    <row r="113" spans="1:23" s="228" customFormat="1" ht="24" x14ac:dyDescent="0.2">
      <c r="A113" s="246">
        <v>103</v>
      </c>
      <c r="B113" s="235" t="s">
        <v>249</v>
      </c>
      <c r="C113" s="235" t="s">
        <v>391</v>
      </c>
      <c r="D113" s="237" t="s">
        <v>439</v>
      </c>
      <c r="E113" s="236" t="s">
        <v>440</v>
      </c>
      <c r="F113" s="236"/>
      <c r="G113" s="237" t="s">
        <v>243</v>
      </c>
      <c r="H113" s="235" t="s">
        <v>253</v>
      </c>
      <c r="I113" s="235" t="s">
        <v>9</v>
      </c>
      <c r="J113" s="238">
        <v>5</v>
      </c>
      <c r="K113" s="235">
        <v>52</v>
      </c>
      <c r="L113" s="239">
        <v>2.87</v>
      </c>
      <c r="M113" s="235">
        <f t="shared" si="2"/>
        <v>746.2</v>
      </c>
      <c r="N113" s="238">
        <v>0</v>
      </c>
      <c r="O113" s="249">
        <f t="shared" si="3"/>
        <v>0</v>
      </c>
      <c r="P113" s="252"/>
      <c r="Q113" s="255" t="s">
        <v>362</v>
      </c>
      <c r="W113" s="228">
        <v>0</v>
      </c>
    </row>
    <row r="114" spans="1:23" s="228" customFormat="1" ht="24" x14ac:dyDescent="0.2">
      <c r="A114" s="246">
        <v>104</v>
      </c>
      <c r="B114" s="235" t="s">
        <v>249</v>
      </c>
      <c r="C114" s="235" t="s">
        <v>391</v>
      </c>
      <c r="D114" s="237" t="s">
        <v>441</v>
      </c>
      <c r="E114" s="236" t="s">
        <v>348</v>
      </c>
      <c r="F114" s="236"/>
      <c r="G114" s="237" t="s">
        <v>243</v>
      </c>
      <c r="H114" s="235" t="s">
        <v>253</v>
      </c>
      <c r="I114" s="235" t="s">
        <v>9</v>
      </c>
      <c r="J114" s="238">
        <v>5</v>
      </c>
      <c r="K114" s="235">
        <v>52</v>
      </c>
      <c r="L114" s="239">
        <v>4.5</v>
      </c>
      <c r="M114" s="235">
        <f t="shared" si="2"/>
        <v>1170</v>
      </c>
      <c r="N114" s="238">
        <v>0</v>
      </c>
      <c r="O114" s="249">
        <f t="shared" si="3"/>
        <v>0</v>
      </c>
      <c r="P114" s="252"/>
      <c r="Q114" s="255" t="s">
        <v>388</v>
      </c>
      <c r="W114" s="228">
        <v>0</v>
      </c>
    </row>
    <row r="115" spans="1:23" s="228" customFormat="1" ht="24" x14ac:dyDescent="0.2">
      <c r="A115" s="246">
        <v>105</v>
      </c>
      <c r="B115" s="235" t="s">
        <v>249</v>
      </c>
      <c r="C115" s="235" t="s">
        <v>391</v>
      </c>
      <c r="D115" s="237" t="s">
        <v>442</v>
      </c>
      <c r="E115" s="236" t="s">
        <v>351</v>
      </c>
      <c r="F115" s="236"/>
      <c r="G115" s="237" t="s">
        <v>244</v>
      </c>
      <c r="H115" s="235" t="s">
        <v>253</v>
      </c>
      <c r="I115" s="235" t="s">
        <v>352</v>
      </c>
      <c r="J115" s="238">
        <v>5</v>
      </c>
      <c r="K115" s="235">
        <v>52</v>
      </c>
      <c r="L115" s="239">
        <v>3.78</v>
      </c>
      <c r="M115" s="235">
        <f t="shared" si="2"/>
        <v>982.8</v>
      </c>
      <c r="N115" s="238">
        <v>0</v>
      </c>
      <c r="O115" s="249">
        <f t="shared" si="3"/>
        <v>0</v>
      </c>
      <c r="P115" s="252"/>
      <c r="Q115" s="255" t="s">
        <v>377</v>
      </c>
      <c r="W115" s="228">
        <v>0</v>
      </c>
    </row>
    <row r="116" spans="1:23" s="228" customFormat="1" ht="24" x14ac:dyDescent="0.2">
      <c r="A116" s="246">
        <v>106</v>
      </c>
      <c r="B116" s="235" t="s">
        <v>249</v>
      </c>
      <c r="C116" s="235" t="s">
        <v>391</v>
      </c>
      <c r="D116" s="237" t="s">
        <v>443</v>
      </c>
      <c r="E116" s="236" t="s">
        <v>252</v>
      </c>
      <c r="F116" s="236"/>
      <c r="G116" s="237" t="s">
        <v>235</v>
      </c>
      <c r="H116" s="235" t="s">
        <v>253</v>
      </c>
      <c r="I116" s="235" t="s">
        <v>28</v>
      </c>
      <c r="J116" s="238">
        <v>1</v>
      </c>
      <c r="K116" s="235">
        <v>52</v>
      </c>
      <c r="L116" s="239">
        <v>19.57</v>
      </c>
      <c r="M116" s="235">
        <f t="shared" si="2"/>
        <v>1017.64</v>
      </c>
      <c r="N116" s="238">
        <v>0</v>
      </c>
      <c r="O116" s="249">
        <f t="shared" si="3"/>
        <v>0</v>
      </c>
      <c r="P116" s="252"/>
      <c r="Q116" s="255" t="s">
        <v>312</v>
      </c>
      <c r="W116" s="228">
        <v>0</v>
      </c>
    </row>
    <row r="117" spans="1:23" s="228" customFormat="1" ht="24" x14ac:dyDescent="0.2">
      <c r="A117" s="246">
        <v>107</v>
      </c>
      <c r="B117" s="235" t="s">
        <v>249</v>
      </c>
      <c r="C117" s="235" t="s">
        <v>391</v>
      </c>
      <c r="D117" s="237" t="s">
        <v>444</v>
      </c>
      <c r="E117" s="236" t="s">
        <v>252</v>
      </c>
      <c r="F117" s="236"/>
      <c r="G117" s="237" t="s">
        <v>235</v>
      </c>
      <c r="H117" s="235" t="s">
        <v>253</v>
      </c>
      <c r="I117" s="235" t="s">
        <v>28</v>
      </c>
      <c r="J117" s="238">
        <v>1</v>
      </c>
      <c r="K117" s="235">
        <v>52</v>
      </c>
      <c r="L117" s="239">
        <v>19.3</v>
      </c>
      <c r="M117" s="235">
        <f t="shared" si="2"/>
        <v>1003.6</v>
      </c>
      <c r="N117" s="238">
        <v>0</v>
      </c>
      <c r="O117" s="249">
        <f t="shared" si="3"/>
        <v>0</v>
      </c>
      <c r="P117" s="252"/>
      <c r="Q117" s="255" t="s">
        <v>273</v>
      </c>
      <c r="W117" s="228">
        <v>0</v>
      </c>
    </row>
    <row r="118" spans="1:23" s="228" customFormat="1" ht="24" x14ac:dyDescent="0.2">
      <c r="A118" s="246">
        <v>108</v>
      </c>
      <c r="B118" s="235" t="s">
        <v>249</v>
      </c>
      <c r="C118" s="235" t="s">
        <v>391</v>
      </c>
      <c r="D118" s="237" t="s">
        <v>445</v>
      </c>
      <c r="E118" s="236" t="s">
        <v>252</v>
      </c>
      <c r="F118" s="236"/>
      <c r="G118" s="237" t="s">
        <v>235</v>
      </c>
      <c r="H118" s="235" t="s">
        <v>253</v>
      </c>
      <c r="I118" s="235" t="s">
        <v>28</v>
      </c>
      <c r="J118" s="238">
        <v>1</v>
      </c>
      <c r="K118" s="235">
        <v>52</v>
      </c>
      <c r="L118" s="239">
        <v>31.27</v>
      </c>
      <c r="M118" s="235">
        <f t="shared" si="2"/>
        <v>1626.04</v>
      </c>
      <c r="N118" s="238">
        <v>0</v>
      </c>
      <c r="O118" s="249">
        <f t="shared" si="3"/>
        <v>0</v>
      </c>
      <c r="P118" s="252"/>
      <c r="Q118" s="255" t="s">
        <v>314</v>
      </c>
      <c r="W118" s="228">
        <v>0</v>
      </c>
    </row>
    <row r="119" spans="1:23" s="228" customFormat="1" ht="24" x14ac:dyDescent="0.2">
      <c r="A119" s="246">
        <v>109</v>
      </c>
      <c r="B119" s="235" t="s">
        <v>249</v>
      </c>
      <c r="C119" s="235" t="s">
        <v>391</v>
      </c>
      <c r="D119" s="237" t="s">
        <v>446</v>
      </c>
      <c r="E119" s="236" t="s">
        <v>447</v>
      </c>
      <c r="F119" s="236"/>
      <c r="G119" s="237" t="s">
        <v>248</v>
      </c>
      <c r="H119" s="235" t="s">
        <v>253</v>
      </c>
      <c r="I119" s="235" t="s">
        <v>28</v>
      </c>
      <c r="J119" s="238">
        <v>0.23100000000000001</v>
      </c>
      <c r="K119" s="235">
        <v>52</v>
      </c>
      <c r="L119" s="239">
        <v>25.66</v>
      </c>
      <c r="M119" s="235">
        <f t="shared" si="2"/>
        <v>308.22792000000004</v>
      </c>
      <c r="N119" s="238">
        <v>0</v>
      </c>
      <c r="O119" s="249">
        <f t="shared" si="3"/>
        <v>0</v>
      </c>
      <c r="P119" s="252"/>
      <c r="Q119" s="255" t="s">
        <v>317</v>
      </c>
      <c r="W119" s="228">
        <v>0</v>
      </c>
    </row>
    <row r="120" spans="1:23" s="228" customFormat="1" ht="24" x14ac:dyDescent="0.2">
      <c r="A120" s="246">
        <v>110</v>
      </c>
      <c r="B120" s="235" t="s">
        <v>249</v>
      </c>
      <c r="C120" s="235" t="s">
        <v>391</v>
      </c>
      <c r="D120" s="237" t="s">
        <v>448</v>
      </c>
      <c r="E120" s="236" t="s">
        <v>252</v>
      </c>
      <c r="F120" s="236"/>
      <c r="G120" s="237" t="s">
        <v>235</v>
      </c>
      <c r="H120" s="235" t="s">
        <v>253</v>
      </c>
      <c r="I120" s="235" t="s">
        <v>28</v>
      </c>
      <c r="J120" s="238">
        <v>1</v>
      </c>
      <c r="K120" s="235">
        <v>52</v>
      </c>
      <c r="L120" s="239">
        <v>44.23</v>
      </c>
      <c r="M120" s="235">
        <f t="shared" si="2"/>
        <v>2299.96</v>
      </c>
      <c r="N120" s="238">
        <v>0</v>
      </c>
      <c r="O120" s="249">
        <f t="shared" si="3"/>
        <v>0</v>
      </c>
      <c r="P120" s="252"/>
      <c r="Q120" s="255" t="s">
        <v>319</v>
      </c>
      <c r="W120" s="228">
        <v>0</v>
      </c>
    </row>
    <row r="121" spans="1:23" s="228" customFormat="1" ht="24" x14ac:dyDescent="0.2">
      <c r="A121" s="246">
        <v>111</v>
      </c>
      <c r="B121" s="235" t="s">
        <v>249</v>
      </c>
      <c r="C121" s="235" t="s">
        <v>391</v>
      </c>
      <c r="D121" s="237" t="s">
        <v>449</v>
      </c>
      <c r="E121" s="236" t="s">
        <v>252</v>
      </c>
      <c r="F121" s="236"/>
      <c r="G121" s="237" t="s">
        <v>235</v>
      </c>
      <c r="H121" s="235" t="s">
        <v>253</v>
      </c>
      <c r="I121" s="235" t="s">
        <v>28</v>
      </c>
      <c r="J121" s="238">
        <v>1</v>
      </c>
      <c r="K121" s="235">
        <v>52</v>
      </c>
      <c r="L121" s="239">
        <v>25.17</v>
      </c>
      <c r="M121" s="235">
        <f t="shared" si="2"/>
        <v>1308.8400000000001</v>
      </c>
      <c r="N121" s="238">
        <v>0</v>
      </c>
      <c r="O121" s="249">
        <f t="shared" si="3"/>
        <v>0</v>
      </c>
      <c r="P121" s="252"/>
      <c r="Q121" s="255" t="s">
        <v>321</v>
      </c>
      <c r="W121" s="228">
        <v>0</v>
      </c>
    </row>
    <row r="122" spans="1:23" s="228" customFormat="1" ht="24" x14ac:dyDescent="0.2">
      <c r="A122" s="246">
        <v>112</v>
      </c>
      <c r="B122" s="235" t="s">
        <v>249</v>
      </c>
      <c r="C122" s="235" t="s">
        <v>391</v>
      </c>
      <c r="D122" s="237" t="s">
        <v>450</v>
      </c>
      <c r="E122" s="236" t="s">
        <v>252</v>
      </c>
      <c r="F122" s="236"/>
      <c r="G122" s="237" t="s">
        <v>235</v>
      </c>
      <c r="H122" s="235" t="s">
        <v>253</v>
      </c>
      <c r="I122" s="235" t="s">
        <v>28</v>
      </c>
      <c r="J122" s="238">
        <v>1</v>
      </c>
      <c r="K122" s="235">
        <v>52</v>
      </c>
      <c r="L122" s="239">
        <v>30.41</v>
      </c>
      <c r="M122" s="235">
        <f t="shared" si="2"/>
        <v>1581.32</v>
      </c>
      <c r="N122" s="238">
        <v>0</v>
      </c>
      <c r="O122" s="249">
        <f t="shared" si="3"/>
        <v>0</v>
      </c>
      <c r="P122" s="252"/>
      <c r="Q122" s="255" t="s">
        <v>379</v>
      </c>
      <c r="W122" s="228">
        <v>0</v>
      </c>
    </row>
    <row r="123" spans="1:23" s="228" customFormat="1" ht="24" x14ac:dyDescent="0.2">
      <c r="A123" s="246">
        <v>113</v>
      </c>
      <c r="B123" s="235" t="s">
        <v>249</v>
      </c>
      <c r="C123" s="235" t="s">
        <v>391</v>
      </c>
      <c r="D123" s="237" t="s">
        <v>451</v>
      </c>
      <c r="E123" s="236" t="s">
        <v>299</v>
      </c>
      <c r="F123" s="236"/>
      <c r="G123" s="237" t="s">
        <v>237</v>
      </c>
      <c r="H123" s="235" t="s">
        <v>253</v>
      </c>
      <c r="I123" s="235" t="s">
        <v>28</v>
      </c>
      <c r="J123" s="238">
        <v>2.5</v>
      </c>
      <c r="K123" s="235">
        <v>52</v>
      </c>
      <c r="L123" s="239">
        <v>144.37</v>
      </c>
      <c r="M123" s="235">
        <f t="shared" si="2"/>
        <v>18768.100000000002</v>
      </c>
      <c r="N123" s="238">
        <v>0</v>
      </c>
      <c r="O123" s="249">
        <f t="shared" si="3"/>
        <v>0</v>
      </c>
      <c r="P123" s="252"/>
      <c r="Q123" s="255" t="s">
        <v>327</v>
      </c>
      <c r="W123" s="228">
        <v>0</v>
      </c>
    </row>
    <row r="124" spans="1:23" s="228" customFormat="1" ht="24" x14ac:dyDescent="0.2">
      <c r="A124" s="246">
        <v>114</v>
      </c>
      <c r="B124" s="235" t="s">
        <v>249</v>
      </c>
      <c r="C124" s="235" t="s">
        <v>391</v>
      </c>
      <c r="D124" s="237" t="s">
        <v>452</v>
      </c>
      <c r="E124" s="236" t="s">
        <v>299</v>
      </c>
      <c r="F124" s="236"/>
      <c r="G124" s="237" t="s">
        <v>237</v>
      </c>
      <c r="H124" s="235" t="s">
        <v>253</v>
      </c>
      <c r="I124" s="235" t="s">
        <v>28</v>
      </c>
      <c r="J124" s="238">
        <v>2.5</v>
      </c>
      <c r="K124" s="235">
        <v>52</v>
      </c>
      <c r="L124" s="239">
        <v>26.25</v>
      </c>
      <c r="M124" s="235">
        <f t="shared" si="2"/>
        <v>3412.5</v>
      </c>
      <c r="N124" s="238">
        <v>0</v>
      </c>
      <c r="O124" s="249">
        <f t="shared" si="3"/>
        <v>0</v>
      </c>
      <c r="P124" s="252"/>
      <c r="Q124" s="255" t="s">
        <v>373</v>
      </c>
      <c r="W124" s="228">
        <v>0</v>
      </c>
    </row>
    <row r="125" spans="1:23" s="228" customFormat="1" ht="24" x14ac:dyDescent="0.2">
      <c r="A125" s="246">
        <v>115</v>
      </c>
      <c r="B125" s="235" t="s">
        <v>249</v>
      </c>
      <c r="C125" s="235" t="s">
        <v>391</v>
      </c>
      <c r="D125" s="237" t="s">
        <v>453</v>
      </c>
      <c r="E125" s="236" t="s">
        <v>305</v>
      </c>
      <c r="F125" s="236"/>
      <c r="G125" s="237" t="s">
        <v>234</v>
      </c>
      <c r="H125" s="235"/>
      <c r="I125" s="235" t="s">
        <v>416</v>
      </c>
      <c r="J125" s="238">
        <v>0</v>
      </c>
      <c r="K125" s="235">
        <v>52</v>
      </c>
      <c r="L125" s="239">
        <v>2.67</v>
      </c>
      <c r="M125" s="235">
        <f t="shared" si="2"/>
        <v>0</v>
      </c>
      <c r="N125" s="238">
        <v>1</v>
      </c>
      <c r="O125" s="249">
        <f t="shared" si="3"/>
        <v>0</v>
      </c>
      <c r="P125" s="252"/>
      <c r="Q125" s="255" t="s">
        <v>390</v>
      </c>
      <c r="W125" s="228">
        <v>0</v>
      </c>
    </row>
    <row r="126" spans="1:23" s="228" customFormat="1" ht="24" x14ac:dyDescent="0.2">
      <c r="A126" s="246">
        <v>116</v>
      </c>
      <c r="B126" s="235" t="s">
        <v>249</v>
      </c>
      <c r="C126" s="235" t="s">
        <v>391</v>
      </c>
      <c r="D126" s="237" t="s">
        <v>454</v>
      </c>
      <c r="E126" s="236" t="s">
        <v>272</v>
      </c>
      <c r="F126" s="236"/>
      <c r="G126" s="237" t="s">
        <v>243</v>
      </c>
      <c r="H126" s="235" t="s">
        <v>253</v>
      </c>
      <c r="I126" s="235" t="s">
        <v>9</v>
      </c>
      <c r="J126" s="238">
        <v>5</v>
      </c>
      <c r="K126" s="235">
        <v>52</v>
      </c>
      <c r="L126" s="239">
        <v>10.56</v>
      </c>
      <c r="M126" s="235">
        <f t="shared" si="2"/>
        <v>2745.6</v>
      </c>
      <c r="N126" s="238">
        <v>0</v>
      </c>
      <c r="O126" s="249">
        <f t="shared" si="3"/>
        <v>0</v>
      </c>
      <c r="P126" s="252"/>
      <c r="Q126" s="255" t="s">
        <v>349</v>
      </c>
      <c r="W126" s="228">
        <v>0</v>
      </c>
    </row>
    <row r="127" spans="1:23" s="228" customFormat="1" ht="24" x14ac:dyDescent="0.2">
      <c r="A127" s="246">
        <v>117</v>
      </c>
      <c r="B127" s="235" t="s">
        <v>249</v>
      </c>
      <c r="C127" s="235" t="s">
        <v>391</v>
      </c>
      <c r="D127" s="237" t="s">
        <v>455</v>
      </c>
      <c r="E127" s="236" t="s">
        <v>252</v>
      </c>
      <c r="F127" s="236"/>
      <c r="G127" s="237" t="s">
        <v>235</v>
      </c>
      <c r="H127" s="235" t="s">
        <v>253</v>
      </c>
      <c r="I127" s="235" t="s">
        <v>28</v>
      </c>
      <c r="J127" s="238">
        <v>1</v>
      </c>
      <c r="K127" s="235">
        <v>52</v>
      </c>
      <c r="L127" s="239">
        <v>23.49</v>
      </c>
      <c r="M127" s="235">
        <f t="shared" si="2"/>
        <v>1221.48</v>
      </c>
      <c r="N127" s="238">
        <v>0</v>
      </c>
      <c r="O127" s="249">
        <f t="shared" si="3"/>
        <v>0</v>
      </c>
      <c r="P127" s="252"/>
      <c r="Q127" s="255" t="s">
        <v>344</v>
      </c>
      <c r="W127" s="228">
        <v>0</v>
      </c>
    </row>
    <row r="128" spans="1:23" s="228" customFormat="1" ht="24" x14ac:dyDescent="0.2">
      <c r="A128" s="246">
        <v>118</v>
      </c>
      <c r="B128" s="235" t="s">
        <v>249</v>
      </c>
      <c r="C128" s="235" t="s">
        <v>391</v>
      </c>
      <c r="D128" s="237" t="s">
        <v>456</v>
      </c>
      <c r="E128" s="236" t="s">
        <v>329</v>
      </c>
      <c r="F128" s="236"/>
      <c r="G128" s="237" t="s">
        <v>245</v>
      </c>
      <c r="H128" s="235" t="s">
        <v>253</v>
      </c>
      <c r="I128" s="235" t="s">
        <v>306</v>
      </c>
      <c r="J128" s="238">
        <v>3.7999999999999999E-2</v>
      </c>
      <c r="K128" s="235">
        <v>52</v>
      </c>
      <c r="L128" s="239">
        <v>1.58</v>
      </c>
      <c r="M128" s="235">
        <f t="shared" si="2"/>
        <v>3.12208</v>
      </c>
      <c r="N128" s="238">
        <v>0</v>
      </c>
      <c r="O128" s="249">
        <f t="shared" si="3"/>
        <v>0</v>
      </c>
      <c r="P128" s="252"/>
      <c r="Q128" s="255" t="s">
        <v>324</v>
      </c>
      <c r="W128" s="228">
        <v>0</v>
      </c>
    </row>
    <row r="129" spans="1:23" s="228" customFormat="1" ht="24" x14ac:dyDescent="0.2">
      <c r="A129" s="246">
        <v>119</v>
      </c>
      <c r="B129" s="235" t="s">
        <v>249</v>
      </c>
      <c r="C129" s="235" t="s">
        <v>391</v>
      </c>
      <c r="D129" s="237" t="s">
        <v>457</v>
      </c>
      <c r="E129" s="236" t="s">
        <v>269</v>
      </c>
      <c r="F129" s="236"/>
      <c r="G129" s="237" t="s">
        <v>243</v>
      </c>
      <c r="H129" s="235" t="s">
        <v>253</v>
      </c>
      <c r="I129" s="235" t="s">
        <v>9</v>
      </c>
      <c r="J129" s="238">
        <v>5</v>
      </c>
      <c r="K129" s="235">
        <v>52</v>
      </c>
      <c r="L129" s="239">
        <v>7.97</v>
      </c>
      <c r="M129" s="235">
        <f t="shared" si="2"/>
        <v>2072.1999999999998</v>
      </c>
      <c r="N129" s="238">
        <v>0</v>
      </c>
      <c r="O129" s="249">
        <f t="shared" si="3"/>
        <v>0</v>
      </c>
      <c r="P129" s="252"/>
      <c r="Q129" s="255" t="s">
        <v>383</v>
      </c>
      <c r="W129" s="228">
        <v>0</v>
      </c>
    </row>
    <row r="130" spans="1:23" s="228" customFormat="1" ht="24" x14ac:dyDescent="0.2">
      <c r="A130" s="246">
        <v>120</v>
      </c>
      <c r="B130" s="235" t="s">
        <v>249</v>
      </c>
      <c r="C130" s="235" t="s">
        <v>458</v>
      </c>
      <c r="D130" s="237" t="s">
        <v>459</v>
      </c>
      <c r="E130" s="236" t="s">
        <v>252</v>
      </c>
      <c r="F130" s="236"/>
      <c r="G130" s="237" t="s">
        <v>234</v>
      </c>
      <c r="H130" s="235"/>
      <c r="I130" s="235" t="s">
        <v>28</v>
      </c>
      <c r="J130" s="238">
        <v>0</v>
      </c>
      <c r="K130" s="235">
        <v>52</v>
      </c>
      <c r="L130" s="239">
        <v>22.02</v>
      </c>
      <c r="M130" s="235">
        <f t="shared" si="2"/>
        <v>0</v>
      </c>
      <c r="N130" s="238">
        <v>1</v>
      </c>
      <c r="O130" s="249">
        <f t="shared" si="3"/>
        <v>0</v>
      </c>
      <c r="P130" s="252"/>
      <c r="Q130" s="255" t="s">
        <v>254</v>
      </c>
      <c r="W130" s="228">
        <v>0</v>
      </c>
    </row>
    <row r="131" spans="1:23" s="228" customFormat="1" ht="24" x14ac:dyDescent="0.2">
      <c r="A131" s="246">
        <v>121</v>
      </c>
      <c r="B131" s="235" t="s">
        <v>249</v>
      </c>
      <c r="C131" s="235" t="s">
        <v>458</v>
      </c>
      <c r="D131" s="237" t="s">
        <v>460</v>
      </c>
      <c r="E131" s="236" t="s">
        <v>252</v>
      </c>
      <c r="F131" s="236"/>
      <c r="G131" s="237" t="s">
        <v>234</v>
      </c>
      <c r="H131" s="235"/>
      <c r="I131" s="235" t="s">
        <v>28</v>
      </c>
      <c r="J131" s="238">
        <v>0</v>
      </c>
      <c r="K131" s="235">
        <v>52</v>
      </c>
      <c r="L131" s="239">
        <v>22.28</v>
      </c>
      <c r="M131" s="235">
        <f t="shared" si="2"/>
        <v>0</v>
      </c>
      <c r="N131" s="238">
        <v>1</v>
      </c>
      <c r="O131" s="249">
        <f t="shared" si="3"/>
        <v>0</v>
      </c>
      <c r="P131" s="252"/>
      <c r="Q131" s="255" t="s">
        <v>256</v>
      </c>
      <c r="W131" s="228">
        <v>0</v>
      </c>
    </row>
    <row r="132" spans="1:23" s="228" customFormat="1" ht="24" x14ac:dyDescent="0.2">
      <c r="A132" s="246">
        <v>123</v>
      </c>
      <c r="B132" s="235" t="s">
        <v>249</v>
      </c>
      <c r="C132" s="235" t="s">
        <v>458</v>
      </c>
      <c r="D132" s="237" t="s">
        <v>461</v>
      </c>
      <c r="E132" s="236" t="s">
        <v>252</v>
      </c>
      <c r="F132" s="236"/>
      <c r="G132" s="237" t="s">
        <v>234</v>
      </c>
      <c r="H132" s="235"/>
      <c r="I132" s="235" t="s">
        <v>28</v>
      </c>
      <c r="J132" s="238">
        <v>0</v>
      </c>
      <c r="K132" s="235">
        <v>52</v>
      </c>
      <c r="L132" s="239">
        <v>30.17</v>
      </c>
      <c r="M132" s="235">
        <f t="shared" si="2"/>
        <v>0</v>
      </c>
      <c r="N132" s="238">
        <v>1</v>
      </c>
      <c r="O132" s="249">
        <f t="shared" si="3"/>
        <v>0</v>
      </c>
      <c r="P132" s="252"/>
      <c r="Q132" s="255" t="s">
        <v>260</v>
      </c>
      <c r="W132" s="228">
        <v>0</v>
      </c>
    </row>
    <row r="133" spans="1:23" s="228" customFormat="1" ht="24" x14ac:dyDescent="0.2">
      <c r="A133" s="246">
        <v>126</v>
      </c>
      <c r="B133" s="235" t="s">
        <v>249</v>
      </c>
      <c r="C133" s="235" t="s">
        <v>458</v>
      </c>
      <c r="D133" s="237" t="s">
        <v>462</v>
      </c>
      <c r="E133" s="236" t="s">
        <v>252</v>
      </c>
      <c r="F133" s="236"/>
      <c r="G133" s="237" t="s">
        <v>234</v>
      </c>
      <c r="H133" s="235"/>
      <c r="I133" s="235" t="s">
        <v>28</v>
      </c>
      <c r="J133" s="238">
        <v>0</v>
      </c>
      <c r="K133" s="235">
        <v>52</v>
      </c>
      <c r="L133" s="239">
        <v>37.450000000000003</v>
      </c>
      <c r="M133" s="235">
        <f t="shared" si="2"/>
        <v>0</v>
      </c>
      <c r="N133" s="238">
        <v>1</v>
      </c>
      <c r="O133" s="249">
        <f t="shared" si="3"/>
        <v>0</v>
      </c>
      <c r="P133" s="252"/>
      <c r="Q133" s="255" t="s">
        <v>275</v>
      </c>
      <c r="W133" s="228">
        <v>0</v>
      </c>
    </row>
    <row r="134" spans="1:23" s="228" customFormat="1" ht="24" x14ac:dyDescent="0.2">
      <c r="A134" s="246">
        <v>127</v>
      </c>
      <c r="B134" s="235" t="s">
        <v>249</v>
      </c>
      <c r="C134" s="235" t="s">
        <v>458</v>
      </c>
      <c r="D134" s="237" t="s">
        <v>463</v>
      </c>
      <c r="E134" s="236" t="s">
        <v>252</v>
      </c>
      <c r="F134" s="236"/>
      <c r="G134" s="237" t="s">
        <v>234</v>
      </c>
      <c r="H134" s="235"/>
      <c r="I134" s="235" t="s">
        <v>28</v>
      </c>
      <c r="J134" s="238">
        <v>0</v>
      </c>
      <c r="K134" s="235">
        <v>52</v>
      </c>
      <c r="L134" s="239">
        <v>62.53</v>
      </c>
      <c r="M134" s="235">
        <f t="shared" si="2"/>
        <v>0</v>
      </c>
      <c r="N134" s="238">
        <v>1</v>
      </c>
      <c r="O134" s="249">
        <f t="shared" si="3"/>
        <v>0</v>
      </c>
      <c r="P134" s="252"/>
      <c r="Q134" s="255" t="s">
        <v>277</v>
      </c>
      <c r="W134" s="228">
        <v>0</v>
      </c>
    </row>
    <row r="135" spans="1:23" s="228" customFormat="1" ht="24" x14ac:dyDescent="0.2">
      <c r="A135" s="246">
        <v>130</v>
      </c>
      <c r="B135" s="235" t="s">
        <v>249</v>
      </c>
      <c r="C135" s="235" t="s">
        <v>458</v>
      </c>
      <c r="D135" s="237" t="s">
        <v>464</v>
      </c>
      <c r="E135" s="236" t="s">
        <v>351</v>
      </c>
      <c r="F135" s="236"/>
      <c r="G135" s="237" t="s">
        <v>234</v>
      </c>
      <c r="H135" s="235"/>
      <c r="I135" s="235" t="s">
        <v>352</v>
      </c>
      <c r="J135" s="238">
        <v>0</v>
      </c>
      <c r="K135" s="235">
        <v>52</v>
      </c>
      <c r="L135" s="239">
        <v>5.8</v>
      </c>
      <c r="M135" s="235">
        <f t="shared" si="2"/>
        <v>0</v>
      </c>
      <c r="N135" s="238">
        <v>1</v>
      </c>
      <c r="O135" s="249">
        <f t="shared" si="3"/>
        <v>0</v>
      </c>
      <c r="P135" s="252"/>
      <c r="Q135" s="255" t="s">
        <v>267</v>
      </c>
      <c r="W135" s="228">
        <v>0</v>
      </c>
    </row>
    <row r="136" spans="1:23" s="228" customFormat="1" ht="24" x14ac:dyDescent="0.2">
      <c r="A136" s="246">
        <v>131</v>
      </c>
      <c r="B136" s="235" t="s">
        <v>249</v>
      </c>
      <c r="C136" s="235" t="s">
        <v>458</v>
      </c>
      <c r="D136" s="237" t="s">
        <v>465</v>
      </c>
      <c r="E136" s="236" t="s">
        <v>293</v>
      </c>
      <c r="F136" s="236"/>
      <c r="G136" s="237" t="s">
        <v>234</v>
      </c>
      <c r="H136" s="235"/>
      <c r="I136" s="235" t="s">
        <v>352</v>
      </c>
      <c r="J136" s="238">
        <v>0</v>
      </c>
      <c r="K136" s="235">
        <v>52</v>
      </c>
      <c r="L136" s="239">
        <v>3.84</v>
      </c>
      <c r="M136" s="235">
        <f t="shared" si="2"/>
        <v>0</v>
      </c>
      <c r="N136" s="238">
        <v>1</v>
      </c>
      <c r="O136" s="249">
        <f t="shared" si="3"/>
        <v>0</v>
      </c>
      <c r="P136" s="252"/>
      <c r="Q136" s="255" t="s">
        <v>270</v>
      </c>
      <c r="W136" s="228">
        <v>0</v>
      </c>
    </row>
    <row r="137" spans="1:23" s="228" customFormat="1" ht="24" x14ac:dyDescent="0.2">
      <c r="A137" s="246">
        <v>132</v>
      </c>
      <c r="B137" s="235" t="s">
        <v>249</v>
      </c>
      <c r="C137" s="235" t="s">
        <v>458</v>
      </c>
      <c r="D137" s="237" t="s">
        <v>466</v>
      </c>
      <c r="E137" s="236" t="s">
        <v>269</v>
      </c>
      <c r="F137" s="236"/>
      <c r="G137" s="237" t="s">
        <v>234</v>
      </c>
      <c r="H137" s="235"/>
      <c r="I137" s="235" t="s">
        <v>9</v>
      </c>
      <c r="J137" s="238">
        <v>0</v>
      </c>
      <c r="K137" s="235">
        <v>52</v>
      </c>
      <c r="L137" s="239">
        <v>6.17</v>
      </c>
      <c r="M137" s="235">
        <f t="shared" si="2"/>
        <v>0</v>
      </c>
      <c r="N137" s="238">
        <v>1</v>
      </c>
      <c r="O137" s="249">
        <f t="shared" si="3"/>
        <v>0</v>
      </c>
      <c r="P137" s="252"/>
      <c r="Q137" s="255" t="s">
        <v>273</v>
      </c>
      <c r="W137" s="228">
        <v>0</v>
      </c>
    </row>
    <row r="138" spans="1:23" s="228" customFormat="1" ht="24" x14ac:dyDescent="0.2">
      <c r="A138" s="246">
        <v>133</v>
      </c>
      <c r="B138" s="235" t="s">
        <v>249</v>
      </c>
      <c r="C138" s="235" t="s">
        <v>458</v>
      </c>
      <c r="D138" s="237" t="s">
        <v>467</v>
      </c>
      <c r="E138" s="236" t="s">
        <v>272</v>
      </c>
      <c r="F138" s="236"/>
      <c r="G138" s="237" t="s">
        <v>234</v>
      </c>
      <c r="H138" s="235"/>
      <c r="I138" s="235" t="s">
        <v>9</v>
      </c>
      <c r="J138" s="238">
        <v>0</v>
      </c>
      <c r="K138" s="235">
        <v>52</v>
      </c>
      <c r="L138" s="239">
        <v>6.17</v>
      </c>
      <c r="M138" s="235">
        <f t="shared" si="2"/>
        <v>0</v>
      </c>
      <c r="N138" s="238">
        <v>1</v>
      </c>
      <c r="O138" s="249">
        <f t="shared" si="3"/>
        <v>0</v>
      </c>
      <c r="P138" s="252"/>
      <c r="Q138" s="255" t="s">
        <v>312</v>
      </c>
      <c r="W138" s="228">
        <v>0</v>
      </c>
    </row>
    <row r="139" spans="1:23" s="228" customFormat="1" ht="24" x14ac:dyDescent="0.2">
      <c r="A139" s="246">
        <v>134</v>
      </c>
      <c r="B139" s="235" t="s">
        <v>249</v>
      </c>
      <c r="C139" s="235" t="s">
        <v>458</v>
      </c>
      <c r="D139" s="237" t="s">
        <v>468</v>
      </c>
      <c r="E139" s="236" t="s">
        <v>252</v>
      </c>
      <c r="F139" s="236"/>
      <c r="G139" s="237" t="s">
        <v>234</v>
      </c>
      <c r="H139" s="235"/>
      <c r="I139" s="235" t="s">
        <v>28</v>
      </c>
      <c r="J139" s="238">
        <v>0</v>
      </c>
      <c r="K139" s="235">
        <v>52</v>
      </c>
      <c r="L139" s="239">
        <v>29.94</v>
      </c>
      <c r="M139" s="235">
        <f t="shared" ref="M139:M202" si="4">J139*K139*L139</f>
        <v>0</v>
      </c>
      <c r="N139" s="238">
        <v>1</v>
      </c>
      <c r="O139" s="249">
        <f t="shared" ref="O139:O202" si="5">IF(N139 &gt; 0,M139/N139,0)</f>
        <v>0</v>
      </c>
      <c r="P139" s="252"/>
      <c r="Q139" s="255" t="s">
        <v>283</v>
      </c>
      <c r="W139" s="228">
        <v>0</v>
      </c>
    </row>
    <row r="140" spans="1:23" s="228" customFormat="1" ht="24" x14ac:dyDescent="0.2">
      <c r="A140" s="246">
        <v>135</v>
      </c>
      <c r="B140" s="235" t="s">
        <v>249</v>
      </c>
      <c r="C140" s="235" t="s">
        <v>458</v>
      </c>
      <c r="D140" s="237" t="s">
        <v>469</v>
      </c>
      <c r="E140" s="236" t="s">
        <v>252</v>
      </c>
      <c r="F140" s="236"/>
      <c r="G140" s="237" t="s">
        <v>234</v>
      </c>
      <c r="H140" s="235"/>
      <c r="I140" s="235" t="s">
        <v>28</v>
      </c>
      <c r="J140" s="238">
        <v>0</v>
      </c>
      <c r="K140" s="235">
        <v>52</v>
      </c>
      <c r="L140" s="239">
        <v>22.28</v>
      </c>
      <c r="M140" s="235">
        <f t="shared" si="4"/>
        <v>0</v>
      </c>
      <c r="N140" s="238">
        <v>1</v>
      </c>
      <c r="O140" s="249">
        <f t="shared" si="5"/>
        <v>0</v>
      </c>
      <c r="P140" s="252"/>
      <c r="Q140" s="255" t="s">
        <v>285</v>
      </c>
      <c r="W140" s="228">
        <v>0</v>
      </c>
    </row>
    <row r="141" spans="1:23" s="228" customFormat="1" ht="24" x14ac:dyDescent="0.2">
      <c r="A141" s="246">
        <v>136</v>
      </c>
      <c r="B141" s="235" t="s">
        <v>249</v>
      </c>
      <c r="C141" s="235" t="s">
        <v>458</v>
      </c>
      <c r="D141" s="237" t="s">
        <v>470</v>
      </c>
      <c r="E141" s="236" t="s">
        <v>252</v>
      </c>
      <c r="F141" s="236"/>
      <c r="G141" s="237" t="s">
        <v>234</v>
      </c>
      <c r="H141" s="235"/>
      <c r="I141" s="235" t="s">
        <v>28</v>
      </c>
      <c r="J141" s="238">
        <v>0</v>
      </c>
      <c r="K141" s="235">
        <v>52</v>
      </c>
      <c r="L141" s="239">
        <v>22.28</v>
      </c>
      <c r="M141" s="235">
        <f t="shared" si="4"/>
        <v>0</v>
      </c>
      <c r="N141" s="238">
        <v>1</v>
      </c>
      <c r="O141" s="249">
        <f t="shared" si="5"/>
        <v>0</v>
      </c>
      <c r="P141" s="252"/>
      <c r="Q141" s="255" t="s">
        <v>287</v>
      </c>
      <c r="W141" s="228">
        <v>0</v>
      </c>
    </row>
    <row r="142" spans="1:23" s="228" customFormat="1" ht="24" x14ac:dyDescent="0.2">
      <c r="A142" s="246">
        <v>137</v>
      </c>
      <c r="B142" s="235" t="s">
        <v>249</v>
      </c>
      <c r="C142" s="235" t="s">
        <v>458</v>
      </c>
      <c r="D142" s="237" t="s">
        <v>471</v>
      </c>
      <c r="E142" s="236" t="s">
        <v>252</v>
      </c>
      <c r="F142" s="236"/>
      <c r="G142" s="237" t="s">
        <v>234</v>
      </c>
      <c r="H142" s="235"/>
      <c r="I142" s="235" t="s">
        <v>28</v>
      </c>
      <c r="J142" s="238">
        <v>0</v>
      </c>
      <c r="K142" s="235">
        <v>52</v>
      </c>
      <c r="L142" s="239">
        <v>22.28</v>
      </c>
      <c r="M142" s="235">
        <f t="shared" si="4"/>
        <v>0</v>
      </c>
      <c r="N142" s="238">
        <v>1</v>
      </c>
      <c r="O142" s="249">
        <f t="shared" si="5"/>
        <v>0</v>
      </c>
      <c r="P142" s="252"/>
      <c r="Q142" s="255" t="s">
        <v>289</v>
      </c>
      <c r="W142" s="228">
        <v>0</v>
      </c>
    </row>
    <row r="143" spans="1:23" s="228" customFormat="1" ht="24" x14ac:dyDescent="0.2">
      <c r="A143" s="246">
        <v>138</v>
      </c>
      <c r="B143" s="235" t="s">
        <v>249</v>
      </c>
      <c r="C143" s="235" t="s">
        <v>458</v>
      </c>
      <c r="D143" s="237" t="s">
        <v>472</v>
      </c>
      <c r="E143" s="236" t="s">
        <v>252</v>
      </c>
      <c r="F143" s="236"/>
      <c r="G143" s="237" t="s">
        <v>234</v>
      </c>
      <c r="H143" s="235"/>
      <c r="I143" s="235" t="s">
        <v>28</v>
      </c>
      <c r="J143" s="238">
        <v>0</v>
      </c>
      <c r="K143" s="235">
        <v>52</v>
      </c>
      <c r="L143" s="239">
        <v>14.39</v>
      </c>
      <c r="M143" s="235">
        <f t="shared" si="4"/>
        <v>0</v>
      </c>
      <c r="N143" s="238">
        <v>1</v>
      </c>
      <c r="O143" s="249">
        <f t="shared" si="5"/>
        <v>0</v>
      </c>
      <c r="P143" s="252"/>
      <c r="Q143" s="255" t="s">
        <v>291</v>
      </c>
      <c r="W143" s="228">
        <v>0</v>
      </c>
    </row>
    <row r="144" spans="1:23" s="228" customFormat="1" ht="24" x14ac:dyDescent="0.2">
      <c r="A144" s="246">
        <v>139</v>
      </c>
      <c r="B144" s="235" t="s">
        <v>249</v>
      </c>
      <c r="C144" s="235" t="s">
        <v>458</v>
      </c>
      <c r="D144" s="237" t="s">
        <v>473</v>
      </c>
      <c r="E144" s="236" t="s">
        <v>447</v>
      </c>
      <c r="F144" s="236"/>
      <c r="G144" s="237" t="s">
        <v>234</v>
      </c>
      <c r="H144" s="235"/>
      <c r="I144" s="235" t="s">
        <v>28</v>
      </c>
      <c r="J144" s="238">
        <v>0</v>
      </c>
      <c r="K144" s="235">
        <v>52</v>
      </c>
      <c r="L144" s="239">
        <v>14.39</v>
      </c>
      <c r="M144" s="235">
        <f t="shared" si="4"/>
        <v>0</v>
      </c>
      <c r="N144" s="238">
        <v>1</v>
      </c>
      <c r="O144" s="249">
        <f t="shared" si="5"/>
        <v>0</v>
      </c>
      <c r="P144" s="252"/>
      <c r="Q144" s="255" t="s">
        <v>294</v>
      </c>
      <c r="W144" s="228">
        <v>0</v>
      </c>
    </row>
    <row r="145" spans="1:23" s="228" customFormat="1" ht="24" x14ac:dyDescent="0.2">
      <c r="A145" s="246">
        <v>140</v>
      </c>
      <c r="B145" s="235" t="s">
        <v>249</v>
      </c>
      <c r="C145" s="235" t="s">
        <v>458</v>
      </c>
      <c r="D145" s="237" t="s">
        <v>474</v>
      </c>
      <c r="E145" s="236" t="s">
        <v>447</v>
      </c>
      <c r="F145" s="236"/>
      <c r="G145" s="237" t="s">
        <v>234</v>
      </c>
      <c r="H145" s="235"/>
      <c r="I145" s="235" t="s">
        <v>28</v>
      </c>
      <c r="J145" s="238">
        <v>0</v>
      </c>
      <c r="K145" s="235">
        <v>52</v>
      </c>
      <c r="L145" s="239">
        <v>15.03</v>
      </c>
      <c r="M145" s="235">
        <f t="shared" si="4"/>
        <v>0</v>
      </c>
      <c r="N145" s="238">
        <v>1</v>
      </c>
      <c r="O145" s="249">
        <f t="shared" si="5"/>
        <v>0</v>
      </c>
      <c r="P145" s="252"/>
      <c r="Q145" s="255" t="s">
        <v>297</v>
      </c>
      <c r="W145" s="228">
        <v>0</v>
      </c>
    </row>
    <row r="146" spans="1:23" s="228" customFormat="1" ht="24" x14ac:dyDescent="0.2">
      <c r="A146" s="246">
        <v>141</v>
      </c>
      <c r="B146" s="235" t="s">
        <v>249</v>
      </c>
      <c r="C146" s="235" t="s">
        <v>458</v>
      </c>
      <c r="D146" s="237" t="s">
        <v>475</v>
      </c>
      <c r="E146" s="236" t="s">
        <v>252</v>
      </c>
      <c r="F146" s="236"/>
      <c r="G146" s="237" t="s">
        <v>234</v>
      </c>
      <c r="H146" s="235"/>
      <c r="I146" s="235" t="s">
        <v>28</v>
      </c>
      <c r="J146" s="238">
        <v>0</v>
      </c>
      <c r="K146" s="235">
        <v>52</v>
      </c>
      <c r="L146" s="239">
        <v>14.39</v>
      </c>
      <c r="M146" s="235">
        <f t="shared" si="4"/>
        <v>0</v>
      </c>
      <c r="N146" s="238">
        <v>1</v>
      </c>
      <c r="O146" s="249">
        <f t="shared" si="5"/>
        <v>0</v>
      </c>
      <c r="P146" s="252"/>
      <c r="Q146" s="255" t="s">
        <v>307</v>
      </c>
      <c r="W146" s="228">
        <v>0</v>
      </c>
    </row>
    <row r="147" spans="1:23" s="228" customFormat="1" ht="24" x14ac:dyDescent="0.2">
      <c r="A147" s="246">
        <v>142</v>
      </c>
      <c r="B147" s="235" t="s">
        <v>249</v>
      </c>
      <c r="C147" s="235" t="s">
        <v>458</v>
      </c>
      <c r="D147" s="237" t="s">
        <v>476</v>
      </c>
      <c r="E147" s="236" t="s">
        <v>329</v>
      </c>
      <c r="F147" s="236"/>
      <c r="G147" s="237" t="s">
        <v>234</v>
      </c>
      <c r="H147" s="235"/>
      <c r="I147" s="235" t="s">
        <v>28</v>
      </c>
      <c r="J147" s="238">
        <v>0</v>
      </c>
      <c r="K147" s="235">
        <v>52</v>
      </c>
      <c r="L147" s="239">
        <v>7.59</v>
      </c>
      <c r="M147" s="235">
        <f t="shared" si="4"/>
        <v>0</v>
      </c>
      <c r="N147" s="238">
        <v>1</v>
      </c>
      <c r="O147" s="249">
        <f t="shared" si="5"/>
        <v>0</v>
      </c>
      <c r="P147" s="252"/>
      <c r="Q147" s="255" t="s">
        <v>303</v>
      </c>
      <c r="W147" s="228">
        <v>0</v>
      </c>
    </row>
    <row r="148" spans="1:23" s="228" customFormat="1" ht="24" x14ac:dyDescent="0.2">
      <c r="A148" s="246">
        <v>143</v>
      </c>
      <c r="B148" s="235" t="s">
        <v>249</v>
      </c>
      <c r="C148" s="235" t="s">
        <v>458</v>
      </c>
      <c r="D148" s="237" t="s">
        <v>477</v>
      </c>
      <c r="E148" s="236" t="s">
        <v>329</v>
      </c>
      <c r="F148" s="236"/>
      <c r="G148" s="237" t="s">
        <v>234</v>
      </c>
      <c r="H148" s="235"/>
      <c r="I148" s="235" t="s">
        <v>28</v>
      </c>
      <c r="J148" s="238">
        <v>0</v>
      </c>
      <c r="K148" s="235">
        <v>52</v>
      </c>
      <c r="L148" s="239">
        <v>9.07</v>
      </c>
      <c r="M148" s="235">
        <f t="shared" si="4"/>
        <v>0</v>
      </c>
      <c r="N148" s="238">
        <v>1</v>
      </c>
      <c r="O148" s="249">
        <f t="shared" si="5"/>
        <v>0</v>
      </c>
      <c r="P148" s="252"/>
      <c r="Q148" s="255" t="s">
        <v>310</v>
      </c>
      <c r="W148" s="228">
        <v>0</v>
      </c>
    </row>
    <row r="149" spans="1:23" s="228" customFormat="1" ht="24" x14ac:dyDescent="0.2">
      <c r="A149" s="246">
        <v>144</v>
      </c>
      <c r="B149" s="235" t="s">
        <v>249</v>
      </c>
      <c r="C149" s="235" t="s">
        <v>458</v>
      </c>
      <c r="D149" s="237" t="s">
        <v>478</v>
      </c>
      <c r="E149" s="236" t="s">
        <v>299</v>
      </c>
      <c r="F149" s="236"/>
      <c r="G149" s="237" t="s">
        <v>234</v>
      </c>
      <c r="H149" s="235"/>
      <c r="I149" s="235" t="s">
        <v>28</v>
      </c>
      <c r="J149" s="238">
        <v>0</v>
      </c>
      <c r="K149" s="235">
        <v>52</v>
      </c>
      <c r="L149" s="239">
        <v>67.64</v>
      </c>
      <c r="M149" s="235">
        <f t="shared" si="4"/>
        <v>0</v>
      </c>
      <c r="N149" s="238">
        <v>1</v>
      </c>
      <c r="O149" s="249">
        <f t="shared" si="5"/>
        <v>0</v>
      </c>
      <c r="P149" s="252"/>
      <c r="Q149" s="255" t="s">
        <v>314</v>
      </c>
      <c r="W149" s="228">
        <v>0</v>
      </c>
    </row>
    <row r="150" spans="1:23" s="228" customFormat="1" ht="24" x14ac:dyDescent="0.2">
      <c r="A150" s="246">
        <v>145</v>
      </c>
      <c r="B150" s="235" t="s">
        <v>249</v>
      </c>
      <c r="C150" s="235" t="s">
        <v>458</v>
      </c>
      <c r="D150" s="237" t="s">
        <v>479</v>
      </c>
      <c r="E150" s="236" t="s">
        <v>299</v>
      </c>
      <c r="F150" s="236"/>
      <c r="G150" s="237" t="s">
        <v>234</v>
      </c>
      <c r="H150" s="235"/>
      <c r="I150" s="235" t="s">
        <v>28</v>
      </c>
      <c r="J150" s="238">
        <v>0</v>
      </c>
      <c r="K150" s="235">
        <v>52</v>
      </c>
      <c r="L150" s="239">
        <v>23.17</v>
      </c>
      <c r="M150" s="235">
        <f t="shared" si="4"/>
        <v>0</v>
      </c>
      <c r="N150" s="238">
        <v>1</v>
      </c>
      <c r="O150" s="249">
        <f t="shared" si="5"/>
        <v>0</v>
      </c>
      <c r="P150" s="252"/>
      <c r="Q150" s="255" t="s">
        <v>317</v>
      </c>
      <c r="W150" s="228">
        <v>0</v>
      </c>
    </row>
    <row r="151" spans="1:23" s="228" customFormat="1" ht="24" x14ac:dyDescent="0.2">
      <c r="A151" s="246">
        <v>146</v>
      </c>
      <c r="B151" s="235" t="s">
        <v>249</v>
      </c>
      <c r="C151" s="235" t="s">
        <v>458</v>
      </c>
      <c r="D151" s="237" t="s">
        <v>480</v>
      </c>
      <c r="E151" s="236" t="s">
        <v>305</v>
      </c>
      <c r="F151" s="236"/>
      <c r="G151" s="237" t="s">
        <v>234</v>
      </c>
      <c r="H151" s="235"/>
      <c r="I151" s="235" t="s">
        <v>416</v>
      </c>
      <c r="J151" s="238">
        <v>0</v>
      </c>
      <c r="K151" s="235">
        <v>52</v>
      </c>
      <c r="L151" s="239">
        <v>1.62</v>
      </c>
      <c r="M151" s="235">
        <f t="shared" si="4"/>
        <v>0</v>
      </c>
      <c r="N151" s="238">
        <v>1</v>
      </c>
      <c r="O151" s="249">
        <f t="shared" si="5"/>
        <v>0</v>
      </c>
      <c r="P151" s="252"/>
      <c r="Q151" s="255" t="s">
        <v>319</v>
      </c>
      <c r="W151" s="228">
        <v>0</v>
      </c>
    </row>
    <row r="152" spans="1:23" s="228" customFormat="1" ht="24" x14ac:dyDescent="0.2">
      <c r="A152" s="246">
        <v>147</v>
      </c>
      <c r="B152" s="235" t="s">
        <v>249</v>
      </c>
      <c r="C152" s="235" t="s">
        <v>458</v>
      </c>
      <c r="D152" s="237" t="s">
        <v>481</v>
      </c>
      <c r="E152" s="236" t="s">
        <v>418</v>
      </c>
      <c r="F152" s="236"/>
      <c r="G152" s="237" t="s">
        <v>234</v>
      </c>
      <c r="H152" s="235"/>
      <c r="I152" s="235" t="s">
        <v>306</v>
      </c>
      <c r="J152" s="238">
        <v>0</v>
      </c>
      <c r="K152" s="235">
        <v>52</v>
      </c>
      <c r="L152" s="239">
        <v>19</v>
      </c>
      <c r="M152" s="235">
        <f t="shared" si="4"/>
        <v>0</v>
      </c>
      <c r="N152" s="238">
        <v>1</v>
      </c>
      <c r="O152" s="249">
        <f t="shared" si="5"/>
        <v>0</v>
      </c>
      <c r="P152" s="252"/>
      <c r="Q152" s="255" t="s">
        <v>482</v>
      </c>
      <c r="W152" s="228">
        <v>0</v>
      </c>
    </row>
    <row r="153" spans="1:23" s="228" customFormat="1" ht="24" x14ac:dyDescent="0.2">
      <c r="A153" s="246">
        <v>148</v>
      </c>
      <c r="B153" s="235" t="s">
        <v>249</v>
      </c>
      <c r="C153" s="235" t="s">
        <v>458</v>
      </c>
      <c r="D153" s="237" t="s">
        <v>481</v>
      </c>
      <c r="E153" s="236" t="s">
        <v>309</v>
      </c>
      <c r="F153" s="236"/>
      <c r="G153" s="237" t="s">
        <v>234</v>
      </c>
      <c r="H153" s="235"/>
      <c r="I153" s="235" t="s">
        <v>306</v>
      </c>
      <c r="J153" s="238">
        <v>0</v>
      </c>
      <c r="K153" s="235">
        <v>52</v>
      </c>
      <c r="L153" s="239">
        <v>3.5</v>
      </c>
      <c r="M153" s="235">
        <f t="shared" si="4"/>
        <v>0</v>
      </c>
      <c r="N153" s="238">
        <v>1</v>
      </c>
      <c r="O153" s="249">
        <f t="shared" si="5"/>
        <v>0</v>
      </c>
      <c r="P153" s="252"/>
      <c r="Q153" s="255" t="s">
        <v>321</v>
      </c>
      <c r="W153" s="228">
        <v>0</v>
      </c>
    </row>
    <row r="154" spans="1:23" s="228" customFormat="1" ht="24" x14ac:dyDescent="0.2">
      <c r="A154" s="246">
        <v>149</v>
      </c>
      <c r="B154" s="235" t="s">
        <v>249</v>
      </c>
      <c r="C154" s="235" t="s">
        <v>458</v>
      </c>
      <c r="D154" s="237" t="s">
        <v>483</v>
      </c>
      <c r="E154" s="236" t="s">
        <v>252</v>
      </c>
      <c r="F154" s="236"/>
      <c r="G154" s="237" t="s">
        <v>234</v>
      </c>
      <c r="H154" s="235"/>
      <c r="I154" s="235" t="s">
        <v>28</v>
      </c>
      <c r="J154" s="238">
        <v>0</v>
      </c>
      <c r="K154" s="235">
        <v>52</v>
      </c>
      <c r="L154" s="239">
        <v>30.82</v>
      </c>
      <c r="M154" s="235">
        <f t="shared" si="4"/>
        <v>0</v>
      </c>
      <c r="N154" s="238">
        <v>1</v>
      </c>
      <c r="O154" s="249">
        <f t="shared" si="5"/>
        <v>0</v>
      </c>
      <c r="P154" s="252"/>
      <c r="Q154" s="255" t="s">
        <v>349</v>
      </c>
      <c r="W154" s="228">
        <v>0</v>
      </c>
    </row>
    <row r="155" spans="1:23" s="228" customFormat="1" ht="24" x14ac:dyDescent="0.2">
      <c r="A155" s="246">
        <v>150</v>
      </c>
      <c r="B155" s="235" t="s">
        <v>249</v>
      </c>
      <c r="C155" s="235" t="s">
        <v>458</v>
      </c>
      <c r="D155" s="237" t="s">
        <v>484</v>
      </c>
      <c r="E155" s="236" t="s">
        <v>252</v>
      </c>
      <c r="F155" s="236"/>
      <c r="G155" s="237" t="s">
        <v>234</v>
      </c>
      <c r="H155" s="235"/>
      <c r="I155" s="235" t="s">
        <v>28</v>
      </c>
      <c r="J155" s="238">
        <v>0</v>
      </c>
      <c r="K155" s="235">
        <v>52</v>
      </c>
      <c r="L155" s="239">
        <v>19.55</v>
      </c>
      <c r="M155" s="235">
        <f t="shared" si="4"/>
        <v>0</v>
      </c>
      <c r="N155" s="238">
        <v>1</v>
      </c>
      <c r="O155" s="249">
        <f t="shared" si="5"/>
        <v>0</v>
      </c>
      <c r="P155" s="252"/>
      <c r="Q155" s="255" t="s">
        <v>390</v>
      </c>
      <c r="W155" s="228">
        <v>0</v>
      </c>
    </row>
    <row r="156" spans="1:23" s="228" customFormat="1" ht="24" x14ac:dyDescent="0.2">
      <c r="A156" s="246">
        <v>151</v>
      </c>
      <c r="B156" s="235" t="s">
        <v>249</v>
      </c>
      <c r="C156" s="235" t="s">
        <v>458</v>
      </c>
      <c r="D156" s="237" t="s">
        <v>485</v>
      </c>
      <c r="E156" s="236" t="s">
        <v>252</v>
      </c>
      <c r="F156" s="236"/>
      <c r="G156" s="237" t="s">
        <v>234</v>
      </c>
      <c r="H156" s="235"/>
      <c r="I156" s="235" t="s">
        <v>28</v>
      </c>
      <c r="J156" s="238">
        <v>0</v>
      </c>
      <c r="K156" s="235">
        <v>52</v>
      </c>
      <c r="L156" s="239">
        <v>29.46</v>
      </c>
      <c r="M156" s="235">
        <f t="shared" si="4"/>
        <v>0</v>
      </c>
      <c r="N156" s="238">
        <v>1</v>
      </c>
      <c r="O156" s="249">
        <f t="shared" si="5"/>
        <v>0</v>
      </c>
      <c r="P156" s="252"/>
      <c r="Q156" s="255" t="s">
        <v>355</v>
      </c>
      <c r="W156" s="228">
        <v>0</v>
      </c>
    </row>
    <row r="157" spans="1:23" s="228" customFormat="1" ht="24" x14ac:dyDescent="0.2">
      <c r="A157" s="246">
        <v>152</v>
      </c>
      <c r="B157" s="235" t="s">
        <v>249</v>
      </c>
      <c r="C157" s="235" t="s">
        <v>458</v>
      </c>
      <c r="D157" s="237" t="s">
        <v>486</v>
      </c>
      <c r="E157" s="236" t="s">
        <v>252</v>
      </c>
      <c r="F157" s="236"/>
      <c r="G157" s="237" t="s">
        <v>234</v>
      </c>
      <c r="H157" s="235"/>
      <c r="I157" s="235" t="s">
        <v>28</v>
      </c>
      <c r="J157" s="238">
        <v>0</v>
      </c>
      <c r="K157" s="235">
        <v>52</v>
      </c>
      <c r="L157" s="239">
        <v>19.36</v>
      </c>
      <c r="M157" s="235">
        <f t="shared" si="4"/>
        <v>0</v>
      </c>
      <c r="N157" s="238">
        <v>1</v>
      </c>
      <c r="O157" s="249">
        <f t="shared" si="5"/>
        <v>0</v>
      </c>
      <c r="P157" s="252"/>
      <c r="Q157" s="255" t="s">
        <v>373</v>
      </c>
      <c r="W157" s="228">
        <v>0</v>
      </c>
    </row>
    <row r="158" spans="1:23" s="228" customFormat="1" ht="24" x14ac:dyDescent="0.2">
      <c r="A158" s="246">
        <v>153</v>
      </c>
      <c r="B158" s="235" t="s">
        <v>249</v>
      </c>
      <c r="C158" s="235" t="s">
        <v>458</v>
      </c>
      <c r="D158" s="237" t="s">
        <v>487</v>
      </c>
      <c r="E158" s="236" t="s">
        <v>329</v>
      </c>
      <c r="F158" s="236"/>
      <c r="G158" s="237" t="s">
        <v>234</v>
      </c>
      <c r="H158" s="235"/>
      <c r="I158" s="235" t="s">
        <v>306</v>
      </c>
      <c r="J158" s="238">
        <v>0</v>
      </c>
      <c r="K158" s="235">
        <v>52</v>
      </c>
      <c r="L158" s="239">
        <v>1.64</v>
      </c>
      <c r="M158" s="235">
        <f t="shared" si="4"/>
        <v>0</v>
      </c>
      <c r="N158" s="238">
        <v>1</v>
      </c>
      <c r="O158" s="249">
        <f t="shared" si="5"/>
        <v>0</v>
      </c>
      <c r="P158" s="252"/>
      <c r="Q158" s="255" t="s">
        <v>383</v>
      </c>
      <c r="W158" s="228">
        <v>0</v>
      </c>
    </row>
    <row r="159" spans="1:23" s="228" customFormat="1" ht="24" x14ac:dyDescent="0.2">
      <c r="A159" s="246">
        <v>154</v>
      </c>
      <c r="B159" s="235" t="s">
        <v>249</v>
      </c>
      <c r="C159" s="235" t="s">
        <v>458</v>
      </c>
      <c r="D159" s="237" t="s">
        <v>488</v>
      </c>
      <c r="E159" s="236" t="s">
        <v>326</v>
      </c>
      <c r="F159" s="236"/>
      <c r="G159" s="237" t="s">
        <v>234</v>
      </c>
      <c r="H159" s="235"/>
      <c r="I159" s="235" t="s">
        <v>306</v>
      </c>
      <c r="J159" s="238">
        <v>0</v>
      </c>
      <c r="K159" s="235">
        <v>52</v>
      </c>
      <c r="L159" s="239">
        <v>1.04</v>
      </c>
      <c r="M159" s="235">
        <f t="shared" si="4"/>
        <v>0</v>
      </c>
      <c r="N159" s="238">
        <v>1</v>
      </c>
      <c r="O159" s="249">
        <f t="shared" si="5"/>
        <v>0</v>
      </c>
      <c r="P159" s="252"/>
      <c r="Q159" s="255" t="s">
        <v>489</v>
      </c>
      <c r="W159" s="228">
        <v>0</v>
      </c>
    </row>
    <row r="160" spans="1:23" s="228" customFormat="1" ht="24" x14ac:dyDescent="0.2">
      <c r="A160" s="246">
        <v>155</v>
      </c>
      <c r="B160" s="235" t="s">
        <v>249</v>
      </c>
      <c r="C160" s="235" t="s">
        <v>458</v>
      </c>
      <c r="D160" s="237" t="s">
        <v>490</v>
      </c>
      <c r="E160" s="236" t="s">
        <v>293</v>
      </c>
      <c r="F160" s="236"/>
      <c r="G160" s="237" t="s">
        <v>234</v>
      </c>
      <c r="H160" s="235"/>
      <c r="I160" s="235" t="s">
        <v>352</v>
      </c>
      <c r="J160" s="238">
        <v>0</v>
      </c>
      <c r="K160" s="235">
        <v>52</v>
      </c>
      <c r="L160" s="239">
        <v>4.4400000000000004</v>
      </c>
      <c r="M160" s="235">
        <f t="shared" si="4"/>
        <v>0</v>
      </c>
      <c r="N160" s="238">
        <v>1</v>
      </c>
      <c r="O160" s="249">
        <f t="shared" si="5"/>
        <v>0</v>
      </c>
      <c r="P160" s="252"/>
      <c r="Q160" s="255" t="s">
        <v>375</v>
      </c>
      <c r="W160" s="228">
        <v>0</v>
      </c>
    </row>
    <row r="161" spans="1:23" s="228" customFormat="1" ht="24" x14ac:dyDescent="0.2">
      <c r="A161" s="246">
        <v>156</v>
      </c>
      <c r="B161" s="235" t="s">
        <v>249</v>
      </c>
      <c r="C161" s="235" t="s">
        <v>458</v>
      </c>
      <c r="D161" s="237" t="s">
        <v>491</v>
      </c>
      <c r="E161" s="236" t="s">
        <v>252</v>
      </c>
      <c r="F161" s="236"/>
      <c r="G161" s="237" t="s">
        <v>234</v>
      </c>
      <c r="H161" s="235"/>
      <c r="I161" s="235" t="s">
        <v>28</v>
      </c>
      <c r="J161" s="238">
        <v>0</v>
      </c>
      <c r="K161" s="235">
        <v>52</v>
      </c>
      <c r="L161" s="239">
        <v>19.61</v>
      </c>
      <c r="M161" s="235">
        <f t="shared" si="4"/>
        <v>0</v>
      </c>
      <c r="N161" s="238">
        <v>1</v>
      </c>
      <c r="O161" s="249">
        <f t="shared" si="5"/>
        <v>0</v>
      </c>
      <c r="P161" s="252"/>
      <c r="Q161" s="255" t="s">
        <v>371</v>
      </c>
      <c r="W161" s="228">
        <v>0</v>
      </c>
    </row>
    <row r="162" spans="1:23" s="228" customFormat="1" ht="24" x14ac:dyDescent="0.2">
      <c r="A162" s="246">
        <v>157</v>
      </c>
      <c r="B162" s="235" t="s">
        <v>249</v>
      </c>
      <c r="C162" s="235" t="s">
        <v>458</v>
      </c>
      <c r="D162" s="237" t="s">
        <v>492</v>
      </c>
      <c r="E162" s="236" t="s">
        <v>252</v>
      </c>
      <c r="F162" s="236"/>
      <c r="G162" s="237" t="s">
        <v>234</v>
      </c>
      <c r="H162" s="235"/>
      <c r="I162" s="235" t="s">
        <v>28</v>
      </c>
      <c r="J162" s="238">
        <v>0</v>
      </c>
      <c r="K162" s="235">
        <v>52</v>
      </c>
      <c r="L162" s="239">
        <v>31.7</v>
      </c>
      <c r="M162" s="235">
        <f t="shared" si="4"/>
        <v>0</v>
      </c>
      <c r="N162" s="238">
        <v>1</v>
      </c>
      <c r="O162" s="249">
        <f t="shared" si="5"/>
        <v>0</v>
      </c>
      <c r="P162" s="252"/>
      <c r="Q162" s="255" t="s">
        <v>300</v>
      </c>
      <c r="W162" s="228">
        <v>0</v>
      </c>
    </row>
    <row r="163" spans="1:23" s="228" customFormat="1" ht="24" x14ac:dyDescent="0.2">
      <c r="A163" s="246">
        <v>158</v>
      </c>
      <c r="B163" s="235" t="s">
        <v>249</v>
      </c>
      <c r="C163" s="235" t="s">
        <v>458</v>
      </c>
      <c r="D163" s="237" t="s">
        <v>493</v>
      </c>
      <c r="E163" s="236" t="s">
        <v>252</v>
      </c>
      <c r="F163" s="236"/>
      <c r="G163" s="237" t="s">
        <v>234</v>
      </c>
      <c r="H163" s="235"/>
      <c r="I163" s="235" t="s">
        <v>28</v>
      </c>
      <c r="J163" s="238">
        <v>0</v>
      </c>
      <c r="K163" s="235">
        <v>52</v>
      </c>
      <c r="L163" s="239">
        <v>22.16</v>
      </c>
      <c r="M163" s="235">
        <f t="shared" si="4"/>
        <v>0</v>
      </c>
      <c r="N163" s="238">
        <v>1</v>
      </c>
      <c r="O163" s="249">
        <f t="shared" si="5"/>
        <v>0</v>
      </c>
      <c r="P163" s="252"/>
      <c r="Q163" s="255" t="s">
        <v>494</v>
      </c>
      <c r="W163" s="228">
        <v>0</v>
      </c>
    </row>
    <row r="164" spans="1:23" s="228" customFormat="1" ht="24" x14ac:dyDescent="0.2">
      <c r="A164" s="246">
        <v>159</v>
      </c>
      <c r="B164" s="235" t="s">
        <v>249</v>
      </c>
      <c r="C164" s="235" t="s">
        <v>458</v>
      </c>
      <c r="D164" s="237" t="s">
        <v>495</v>
      </c>
      <c r="E164" s="236" t="s">
        <v>252</v>
      </c>
      <c r="F164" s="236"/>
      <c r="G164" s="237" t="s">
        <v>234</v>
      </c>
      <c r="H164" s="235"/>
      <c r="I164" s="235" t="s">
        <v>28</v>
      </c>
      <c r="J164" s="238">
        <v>0</v>
      </c>
      <c r="K164" s="235">
        <v>52</v>
      </c>
      <c r="L164" s="239">
        <v>25.02</v>
      </c>
      <c r="M164" s="235">
        <f t="shared" si="4"/>
        <v>0</v>
      </c>
      <c r="N164" s="238">
        <v>1</v>
      </c>
      <c r="O164" s="249">
        <f t="shared" si="5"/>
        <v>0</v>
      </c>
      <c r="P164" s="252"/>
      <c r="Q164" s="255" t="s">
        <v>496</v>
      </c>
      <c r="W164" s="228">
        <v>0</v>
      </c>
    </row>
    <row r="165" spans="1:23" s="228" customFormat="1" ht="24" x14ac:dyDescent="0.2">
      <c r="A165" s="246">
        <v>160</v>
      </c>
      <c r="B165" s="235" t="s">
        <v>249</v>
      </c>
      <c r="C165" s="235" t="s">
        <v>458</v>
      </c>
      <c r="D165" s="237" t="s">
        <v>497</v>
      </c>
      <c r="E165" s="236" t="s">
        <v>329</v>
      </c>
      <c r="F165" s="236"/>
      <c r="G165" s="237" t="s">
        <v>234</v>
      </c>
      <c r="H165" s="235"/>
      <c r="I165" s="235" t="s">
        <v>28</v>
      </c>
      <c r="J165" s="238">
        <v>0</v>
      </c>
      <c r="K165" s="235">
        <v>52</v>
      </c>
      <c r="L165" s="239">
        <v>14.04</v>
      </c>
      <c r="M165" s="235">
        <f t="shared" si="4"/>
        <v>0</v>
      </c>
      <c r="N165" s="238">
        <v>1</v>
      </c>
      <c r="O165" s="249">
        <f t="shared" si="5"/>
        <v>0</v>
      </c>
      <c r="P165" s="252"/>
      <c r="Q165" s="255" t="s">
        <v>498</v>
      </c>
      <c r="W165" s="228">
        <v>0</v>
      </c>
    </row>
    <row r="166" spans="1:23" s="228" customFormat="1" ht="24" x14ac:dyDescent="0.2">
      <c r="A166" s="246">
        <v>161</v>
      </c>
      <c r="B166" s="235" t="s">
        <v>249</v>
      </c>
      <c r="C166" s="235" t="s">
        <v>458</v>
      </c>
      <c r="D166" s="237" t="s">
        <v>499</v>
      </c>
      <c r="E166" s="236" t="s">
        <v>329</v>
      </c>
      <c r="F166" s="236"/>
      <c r="G166" s="237" t="s">
        <v>234</v>
      </c>
      <c r="H166" s="235"/>
      <c r="I166" s="235" t="s">
        <v>28</v>
      </c>
      <c r="J166" s="238">
        <v>0</v>
      </c>
      <c r="K166" s="235">
        <v>52</v>
      </c>
      <c r="L166" s="239">
        <v>20.07</v>
      </c>
      <c r="M166" s="235">
        <f t="shared" si="4"/>
        <v>0</v>
      </c>
      <c r="N166" s="238">
        <v>1</v>
      </c>
      <c r="O166" s="249">
        <f t="shared" si="5"/>
        <v>0</v>
      </c>
      <c r="P166" s="252"/>
      <c r="Q166" s="255" t="s">
        <v>500</v>
      </c>
      <c r="W166" s="228">
        <v>0</v>
      </c>
    </row>
    <row r="167" spans="1:23" s="228" customFormat="1" ht="24" x14ac:dyDescent="0.2">
      <c r="A167" s="246">
        <v>162</v>
      </c>
      <c r="B167" s="235" t="s">
        <v>249</v>
      </c>
      <c r="C167" s="235" t="s">
        <v>458</v>
      </c>
      <c r="D167" s="237" t="s">
        <v>501</v>
      </c>
      <c r="E167" s="236" t="s">
        <v>348</v>
      </c>
      <c r="F167" s="236"/>
      <c r="G167" s="237" t="s">
        <v>234</v>
      </c>
      <c r="H167" s="235"/>
      <c r="I167" s="235" t="s">
        <v>9</v>
      </c>
      <c r="J167" s="238">
        <v>0</v>
      </c>
      <c r="K167" s="235">
        <v>52</v>
      </c>
      <c r="L167" s="239">
        <v>4.5</v>
      </c>
      <c r="M167" s="235">
        <f t="shared" si="4"/>
        <v>0</v>
      </c>
      <c r="N167" s="238">
        <v>1</v>
      </c>
      <c r="O167" s="249">
        <f t="shared" si="5"/>
        <v>0</v>
      </c>
      <c r="P167" s="252"/>
      <c r="Q167" s="255" t="s">
        <v>502</v>
      </c>
      <c r="W167" s="228">
        <v>0</v>
      </c>
    </row>
    <row r="168" spans="1:23" s="228" customFormat="1" ht="24" x14ac:dyDescent="0.2">
      <c r="A168" s="246">
        <v>163</v>
      </c>
      <c r="B168" s="235" t="s">
        <v>249</v>
      </c>
      <c r="C168" s="235" t="s">
        <v>458</v>
      </c>
      <c r="D168" s="237" t="s">
        <v>503</v>
      </c>
      <c r="E168" s="236" t="s">
        <v>351</v>
      </c>
      <c r="F168" s="236"/>
      <c r="G168" s="237" t="s">
        <v>234</v>
      </c>
      <c r="H168" s="235"/>
      <c r="I168" s="235" t="s">
        <v>352</v>
      </c>
      <c r="J168" s="238">
        <v>0</v>
      </c>
      <c r="K168" s="235">
        <v>52</v>
      </c>
      <c r="L168" s="239">
        <v>3.78</v>
      </c>
      <c r="M168" s="235">
        <f t="shared" si="4"/>
        <v>0</v>
      </c>
      <c r="N168" s="238">
        <v>1</v>
      </c>
      <c r="O168" s="249">
        <f t="shared" si="5"/>
        <v>0</v>
      </c>
      <c r="P168" s="252"/>
      <c r="Q168" s="255" t="s">
        <v>504</v>
      </c>
      <c r="W168" s="228">
        <v>0</v>
      </c>
    </row>
    <row r="169" spans="1:23" s="228" customFormat="1" ht="24" x14ac:dyDescent="0.2">
      <c r="A169" s="246">
        <v>164</v>
      </c>
      <c r="B169" s="235" t="s">
        <v>249</v>
      </c>
      <c r="C169" s="235" t="s">
        <v>458</v>
      </c>
      <c r="D169" s="237" t="s">
        <v>505</v>
      </c>
      <c r="E169" s="236" t="s">
        <v>440</v>
      </c>
      <c r="F169" s="236"/>
      <c r="G169" s="237" t="s">
        <v>234</v>
      </c>
      <c r="H169" s="235"/>
      <c r="I169" s="235" t="s">
        <v>9</v>
      </c>
      <c r="J169" s="238">
        <v>0</v>
      </c>
      <c r="K169" s="235">
        <v>52</v>
      </c>
      <c r="L169" s="239">
        <v>2.87</v>
      </c>
      <c r="M169" s="235">
        <f t="shared" si="4"/>
        <v>0</v>
      </c>
      <c r="N169" s="238">
        <v>1</v>
      </c>
      <c r="O169" s="249">
        <f t="shared" si="5"/>
        <v>0</v>
      </c>
      <c r="P169" s="252"/>
      <c r="Q169" s="255" t="s">
        <v>506</v>
      </c>
      <c r="W169" s="228">
        <v>0</v>
      </c>
    </row>
    <row r="170" spans="1:23" s="228" customFormat="1" ht="24" x14ac:dyDescent="0.2">
      <c r="A170" s="246">
        <v>165</v>
      </c>
      <c r="B170" s="235" t="s">
        <v>249</v>
      </c>
      <c r="C170" s="235" t="s">
        <v>458</v>
      </c>
      <c r="D170" s="237" t="s">
        <v>507</v>
      </c>
      <c r="E170" s="236" t="s">
        <v>252</v>
      </c>
      <c r="F170" s="236"/>
      <c r="G170" s="237" t="s">
        <v>234</v>
      </c>
      <c r="H170" s="235"/>
      <c r="I170" s="235" t="s">
        <v>28</v>
      </c>
      <c r="J170" s="238">
        <v>0</v>
      </c>
      <c r="K170" s="235">
        <v>52</v>
      </c>
      <c r="L170" s="239">
        <v>29.47</v>
      </c>
      <c r="M170" s="235">
        <f t="shared" si="4"/>
        <v>0</v>
      </c>
      <c r="N170" s="238">
        <v>1</v>
      </c>
      <c r="O170" s="249">
        <f t="shared" si="5"/>
        <v>0</v>
      </c>
      <c r="P170" s="252"/>
      <c r="Q170" s="255" t="s">
        <v>508</v>
      </c>
      <c r="W170" s="228">
        <v>0</v>
      </c>
    </row>
    <row r="171" spans="1:23" s="228" customFormat="1" ht="24" x14ac:dyDescent="0.2">
      <c r="A171" s="246">
        <v>166</v>
      </c>
      <c r="B171" s="235" t="s">
        <v>249</v>
      </c>
      <c r="C171" s="235" t="s">
        <v>458</v>
      </c>
      <c r="D171" s="237" t="s">
        <v>509</v>
      </c>
      <c r="E171" s="236" t="s">
        <v>252</v>
      </c>
      <c r="F171" s="236"/>
      <c r="G171" s="237" t="s">
        <v>234</v>
      </c>
      <c r="H171" s="235"/>
      <c r="I171" s="235" t="s">
        <v>28</v>
      </c>
      <c r="J171" s="238">
        <v>0</v>
      </c>
      <c r="K171" s="235">
        <v>52</v>
      </c>
      <c r="L171" s="239">
        <v>19.579999999999998</v>
      </c>
      <c r="M171" s="235">
        <f t="shared" si="4"/>
        <v>0</v>
      </c>
      <c r="N171" s="238">
        <v>1</v>
      </c>
      <c r="O171" s="249">
        <f t="shared" si="5"/>
        <v>0</v>
      </c>
      <c r="P171" s="252"/>
      <c r="Q171" s="255" t="s">
        <v>510</v>
      </c>
      <c r="W171" s="228">
        <v>0</v>
      </c>
    </row>
    <row r="172" spans="1:23" s="228" customFormat="1" ht="24" x14ac:dyDescent="0.2">
      <c r="A172" s="246">
        <v>167</v>
      </c>
      <c r="B172" s="235" t="s">
        <v>249</v>
      </c>
      <c r="C172" s="235" t="s">
        <v>458</v>
      </c>
      <c r="D172" s="237" t="s">
        <v>511</v>
      </c>
      <c r="E172" s="236" t="s">
        <v>252</v>
      </c>
      <c r="F172" s="236"/>
      <c r="G172" s="237" t="s">
        <v>234</v>
      </c>
      <c r="H172" s="235"/>
      <c r="I172" s="235" t="s">
        <v>28</v>
      </c>
      <c r="J172" s="238">
        <v>0</v>
      </c>
      <c r="K172" s="235">
        <v>52</v>
      </c>
      <c r="L172" s="239">
        <v>19.53</v>
      </c>
      <c r="M172" s="235">
        <f t="shared" si="4"/>
        <v>0</v>
      </c>
      <c r="N172" s="238">
        <v>1</v>
      </c>
      <c r="O172" s="249">
        <f t="shared" si="5"/>
        <v>0</v>
      </c>
      <c r="P172" s="252"/>
      <c r="Q172" s="255" t="s">
        <v>512</v>
      </c>
      <c r="W172" s="228">
        <v>0</v>
      </c>
    </row>
    <row r="173" spans="1:23" s="228" customFormat="1" ht="24" x14ac:dyDescent="0.2">
      <c r="A173" s="246">
        <v>168</v>
      </c>
      <c r="B173" s="235" t="s">
        <v>249</v>
      </c>
      <c r="C173" s="235" t="s">
        <v>458</v>
      </c>
      <c r="D173" s="237" t="s">
        <v>513</v>
      </c>
      <c r="E173" s="236" t="s">
        <v>252</v>
      </c>
      <c r="F173" s="236"/>
      <c r="G173" s="237" t="s">
        <v>234</v>
      </c>
      <c r="H173" s="235"/>
      <c r="I173" s="235" t="s">
        <v>28</v>
      </c>
      <c r="J173" s="238">
        <v>0</v>
      </c>
      <c r="K173" s="235">
        <v>52</v>
      </c>
      <c r="L173" s="239">
        <v>32.42</v>
      </c>
      <c r="M173" s="235">
        <f t="shared" si="4"/>
        <v>0</v>
      </c>
      <c r="N173" s="238">
        <v>1</v>
      </c>
      <c r="O173" s="249">
        <f t="shared" si="5"/>
        <v>0</v>
      </c>
      <c r="P173" s="252"/>
      <c r="Q173" s="255" t="s">
        <v>514</v>
      </c>
      <c r="W173" s="228">
        <v>0</v>
      </c>
    </row>
    <row r="174" spans="1:23" s="228" customFormat="1" ht="24" x14ac:dyDescent="0.2">
      <c r="A174" s="246">
        <v>169</v>
      </c>
      <c r="B174" s="235" t="s">
        <v>249</v>
      </c>
      <c r="C174" s="235" t="s">
        <v>458</v>
      </c>
      <c r="D174" s="237" t="s">
        <v>515</v>
      </c>
      <c r="E174" s="236" t="s">
        <v>309</v>
      </c>
      <c r="F174" s="236"/>
      <c r="G174" s="237" t="s">
        <v>234</v>
      </c>
      <c r="H174" s="235"/>
      <c r="I174" s="235" t="s">
        <v>27</v>
      </c>
      <c r="J174" s="238">
        <v>0</v>
      </c>
      <c r="K174" s="235">
        <v>52</v>
      </c>
      <c r="L174" s="239">
        <v>9.5</v>
      </c>
      <c r="M174" s="235">
        <f t="shared" si="4"/>
        <v>0</v>
      </c>
      <c r="N174" s="238">
        <v>1</v>
      </c>
      <c r="O174" s="249">
        <f t="shared" si="5"/>
        <v>0</v>
      </c>
      <c r="P174" s="252"/>
      <c r="Q174" s="255" t="s">
        <v>516</v>
      </c>
      <c r="W174" s="228">
        <v>0</v>
      </c>
    </row>
    <row r="175" spans="1:23" s="228" customFormat="1" ht="24" x14ac:dyDescent="0.2">
      <c r="A175" s="246">
        <v>170</v>
      </c>
      <c r="B175" s="235" t="s">
        <v>249</v>
      </c>
      <c r="C175" s="235" t="s">
        <v>458</v>
      </c>
      <c r="D175" s="237" t="s">
        <v>515</v>
      </c>
      <c r="E175" s="236" t="s">
        <v>418</v>
      </c>
      <c r="F175" s="236"/>
      <c r="G175" s="237" t="s">
        <v>234</v>
      </c>
      <c r="H175" s="235"/>
      <c r="I175" s="235" t="s">
        <v>27</v>
      </c>
      <c r="J175" s="238">
        <v>0</v>
      </c>
      <c r="K175" s="235">
        <v>52</v>
      </c>
      <c r="L175" s="239">
        <v>19</v>
      </c>
      <c r="M175" s="235">
        <f t="shared" si="4"/>
        <v>0</v>
      </c>
      <c r="N175" s="238">
        <v>1</v>
      </c>
      <c r="O175" s="249">
        <f t="shared" si="5"/>
        <v>0</v>
      </c>
      <c r="P175" s="252"/>
      <c r="Q175" s="255" t="s">
        <v>517</v>
      </c>
      <c r="W175" s="228">
        <v>0</v>
      </c>
    </row>
    <row r="176" spans="1:23" s="228" customFormat="1" ht="24" x14ac:dyDescent="0.2">
      <c r="A176" s="246">
        <v>171</v>
      </c>
      <c r="B176" s="235" t="s">
        <v>249</v>
      </c>
      <c r="C176" s="235" t="s">
        <v>458</v>
      </c>
      <c r="D176" s="237" t="s">
        <v>518</v>
      </c>
      <c r="E176" s="236" t="s">
        <v>418</v>
      </c>
      <c r="F176" s="236"/>
      <c r="G176" s="237" t="s">
        <v>234</v>
      </c>
      <c r="H176" s="235"/>
      <c r="I176" s="235" t="s">
        <v>27</v>
      </c>
      <c r="J176" s="238">
        <v>0</v>
      </c>
      <c r="K176" s="235">
        <v>52</v>
      </c>
      <c r="L176" s="239">
        <v>19</v>
      </c>
      <c r="M176" s="235">
        <f t="shared" si="4"/>
        <v>0</v>
      </c>
      <c r="N176" s="238">
        <v>1</v>
      </c>
      <c r="O176" s="249">
        <f t="shared" si="5"/>
        <v>0</v>
      </c>
      <c r="P176" s="252"/>
      <c r="Q176" s="255" t="s">
        <v>519</v>
      </c>
      <c r="W176" s="228">
        <v>0</v>
      </c>
    </row>
    <row r="177" spans="1:23" s="228" customFormat="1" ht="24" x14ac:dyDescent="0.2">
      <c r="A177" s="246">
        <v>172</v>
      </c>
      <c r="B177" s="235" t="s">
        <v>249</v>
      </c>
      <c r="C177" s="235" t="s">
        <v>458</v>
      </c>
      <c r="D177" s="237" t="s">
        <v>518</v>
      </c>
      <c r="E177" s="236" t="s">
        <v>309</v>
      </c>
      <c r="F177" s="236"/>
      <c r="G177" s="237" t="s">
        <v>234</v>
      </c>
      <c r="H177" s="235"/>
      <c r="I177" s="235" t="s">
        <v>27</v>
      </c>
      <c r="J177" s="238">
        <v>0</v>
      </c>
      <c r="K177" s="235">
        <v>52</v>
      </c>
      <c r="L177" s="239">
        <v>14.3</v>
      </c>
      <c r="M177" s="235">
        <f t="shared" si="4"/>
        <v>0</v>
      </c>
      <c r="N177" s="238">
        <v>1</v>
      </c>
      <c r="O177" s="249">
        <f t="shared" si="5"/>
        <v>0</v>
      </c>
      <c r="P177" s="252"/>
      <c r="Q177" s="255" t="s">
        <v>520</v>
      </c>
      <c r="W177" s="228">
        <v>0</v>
      </c>
    </row>
    <row r="178" spans="1:23" s="228" customFormat="1" ht="24" x14ac:dyDescent="0.2">
      <c r="A178" s="246">
        <v>173</v>
      </c>
      <c r="B178" s="235" t="s">
        <v>249</v>
      </c>
      <c r="C178" s="235" t="s">
        <v>458</v>
      </c>
      <c r="D178" s="237" t="s">
        <v>521</v>
      </c>
      <c r="E178" s="236" t="s">
        <v>305</v>
      </c>
      <c r="F178" s="236"/>
      <c r="G178" s="237" t="s">
        <v>234</v>
      </c>
      <c r="H178" s="235"/>
      <c r="I178" s="235" t="s">
        <v>416</v>
      </c>
      <c r="J178" s="238">
        <v>0</v>
      </c>
      <c r="K178" s="235">
        <v>52</v>
      </c>
      <c r="L178" s="239">
        <v>2.67</v>
      </c>
      <c r="M178" s="235">
        <f t="shared" si="4"/>
        <v>0</v>
      </c>
      <c r="N178" s="238">
        <v>1</v>
      </c>
      <c r="O178" s="249">
        <f t="shared" si="5"/>
        <v>0</v>
      </c>
      <c r="P178" s="252"/>
      <c r="Q178" s="255" t="s">
        <v>522</v>
      </c>
      <c r="W178" s="228">
        <v>0</v>
      </c>
    </row>
    <row r="179" spans="1:23" s="228" customFormat="1" ht="24" x14ac:dyDescent="0.2">
      <c r="A179" s="246">
        <v>174</v>
      </c>
      <c r="B179" s="235" t="s">
        <v>249</v>
      </c>
      <c r="C179" s="235" t="s">
        <v>458</v>
      </c>
      <c r="D179" s="237" t="s">
        <v>523</v>
      </c>
      <c r="E179" s="236" t="s">
        <v>329</v>
      </c>
      <c r="F179" s="236"/>
      <c r="G179" s="237" t="s">
        <v>234</v>
      </c>
      <c r="H179" s="235"/>
      <c r="I179" s="235" t="s">
        <v>306</v>
      </c>
      <c r="J179" s="238">
        <v>0</v>
      </c>
      <c r="K179" s="235">
        <v>52</v>
      </c>
      <c r="L179" s="239">
        <v>2.14</v>
      </c>
      <c r="M179" s="235">
        <f t="shared" si="4"/>
        <v>0</v>
      </c>
      <c r="N179" s="238">
        <v>1</v>
      </c>
      <c r="O179" s="249">
        <f t="shared" si="5"/>
        <v>0</v>
      </c>
      <c r="P179" s="252"/>
      <c r="Q179" s="255" t="s">
        <v>524</v>
      </c>
      <c r="W179" s="228">
        <v>0</v>
      </c>
    </row>
    <row r="180" spans="1:23" s="228" customFormat="1" ht="24" x14ac:dyDescent="0.2">
      <c r="A180" s="246">
        <v>175</v>
      </c>
      <c r="B180" s="235" t="s">
        <v>249</v>
      </c>
      <c r="C180" s="235" t="s">
        <v>458</v>
      </c>
      <c r="D180" s="237" t="s">
        <v>525</v>
      </c>
      <c r="E180" s="236" t="s">
        <v>299</v>
      </c>
      <c r="F180" s="236"/>
      <c r="G180" s="237" t="s">
        <v>234</v>
      </c>
      <c r="H180" s="235"/>
      <c r="I180" s="235" t="s">
        <v>28</v>
      </c>
      <c r="J180" s="238">
        <v>0</v>
      </c>
      <c r="K180" s="235">
        <v>52</v>
      </c>
      <c r="L180" s="239">
        <v>118.83</v>
      </c>
      <c r="M180" s="235">
        <f t="shared" si="4"/>
        <v>0</v>
      </c>
      <c r="N180" s="238">
        <v>1</v>
      </c>
      <c r="O180" s="249">
        <f t="shared" si="5"/>
        <v>0</v>
      </c>
      <c r="P180" s="252"/>
      <c r="Q180" s="255" t="s">
        <v>526</v>
      </c>
      <c r="W180" s="228">
        <v>0</v>
      </c>
    </row>
    <row r="181" spans="1:23" s="228" customFormat="1" ht="24" x14ac:dyDescent="0.2">
      <c r="A181" s="246">
        <v>176</v>
      </c>
      <c r="B181" s="235" t="s">
        <v>249</v>
      </c>
      <c r="C181" s="235" t="s">
        <v>458</v>
      </c>
      <c r="D181" s="237" t="s">
        <v>527</v>
      </c>
      <c r="E181" s="236" t="s">
        <v>528</v>
      </c>
      <c r="F181" s="236"/>
      <c r="G181" s="237" t="s">
        <v>234</v>
      </c>
      <c r="H181" s="235"/>
      <c r="I181" s="235" t="s">
        <v>352</v>
      </c>
      <c r="J181" s="238">
        <v>0</v>
      </c>
      <c r="K181" s="235">
        <v>52</v>
      </c>
      <c r="L181" s="239">
        <v>15.14</v>
      </c>
      <c r="M181" s="235">
        <f t="shared" si="4"/>
        <v>0</v>
      </c>
      <c r="N181" s="238">
        <v>1</v>
      </c>
      <c r="O181" s="249">
        <f t="shared" si="5"/>
        <v>0</v>
      </c>
      <c r="P181" s="252"/>
      <c r="Q181" s="255" t="s">
        <v>529</v>
      </c>
      <c r="W181" s="228">
        <v>0</v>
      </c>
    </row>
    <row r="182" spans="1:23" s="228" customFormat="1" ht="24" x14ac:dyDescent="0.2">
      <c r="A182" s="246">
        <v>177</v>
      </c>
      <c r="B182" s="235" t="s">
        <v>249</v>
      </c>
      <c r="C182" s="235" t="s">
        <v>458</v>
      </c>
      <c r="D182" s="237" t="s">
        <v>530</v>
      </c>
      <c r="E182" s="236" t="s">
        <v>269</v>
      </c>
      <c r="F182" s="236"/>
      <c r="G182" s="237" t="s">
        <v>234</v>
      </c>
      <c r="H182" s="235"/>
      <c r="I182" s="235" t="s">
        <v>9</v>
      </c>
      <c r="J182" s="238">
        <v>0</v>
      </c>
      <c r="K182" s="235">
        <v>52</v>
      </c>
      <c r="L182" s="239">
        <v>7.97</v>
      </c>
      <c r="M182" s="235">
        <f t="shared" si="4"/>
        <v>0</v>
      </c>
      <c r="N182" s="238">
        <v>1</v>
      </c>
      <c r="O182" s="249">
        <f t="shared" si="5"/>
        <v>0</v>
      </c>
      <c r="P182" s="252"/>
      <c r="Q182" s="255" t="s">
        <v>531</v>
      </c>
      <c r="W182" s="228">
        <v>0</v>
      </c>
    </row>
    <row r="183" spans="1:23" s="228" customFormat="1" ht="24" x14ac:dyDescent="0.2">
      <c r="A183" s="246">
        <v>178</v>
      </c>
      <c r="B183" s="235" t="s">
        <v>249</v>
      </c>
      <c r="C183" s="235" t="s">
        <v>458</v>
      </c>
      <c r="D183" s="237" t="s">
        <v>532</v>
      </c>
      <c r="E183" s="236" t="s">
        <v>272</v>
      </c>
      <c r="F183" s="236"/>
      <c r="G183" s="237" t="s">
        <v>234</v>
      </c>
      <c r="H183" s="235"/>
      <c r="I183" s="235" t="s">
        <v>9</v>
      </c>
      <c r="J183" s="238">
        <v>0</v>
      </c>
      <c r="K183" s="235">
        <v>52</v>
      </c>
      <c r="L183" s="239">
        <v>10.55</v>
      </c>
      <c r="M183" s="235">
        <f t="shared" si="4"/>
        <v>0</v>
      </c>
      <c r="N183" s="238">
        <v>1</v>
      </c>
      <c r="O183" s="249">
        <f t="shared" si="5"/>
        <v>0</v>
      </c>
      <c r="P183" s="252"/>
      <c r="Q183" s="255" t="s">
        <v>533</v>
      </c>
      <c r="W183" s="228">
        <v>0</v>
      </c>
    </row>
    <row r="184" spans="1:23" s="228" customFormat="1" ht="24" x14ac:dyDescent="0.2">
      <c r="A184" s="246">
        <v>179</v>
      </c>
      <c r="B184" s="235" t="s">
        <v>249</v>
      </c>
      <c r="C184" s="235" t="s">
        <v>534</v>
      </c>
      <c r="D184" s="237" t="s">
        <v>535</v>
      </c>
      <c r="E184" s="236" t="s">
        <v>252</v>
      </c>
      <c r="F184" s="236"/>
      <c r="G184" s="237" t="s">
        <v>235</v>
      </c>
      <c r="H184" s="235" t="s">
        <v>253</v>
      </c>
      <c r="I184" s="235" t="s">
        <v>28</v>
      </c>
      <c r="J184" s="238">
        <v>1</v>
      </c>
      <c r="K184" s="235">
        <v>52</v>
      </c>
      <c r="L184" s="239">
        <v>22.05</v>
      </c>
      <c r="M184" s="235">
        <f t="shared" si="4"/>
        <v>1146.6000000000001</v>
      </c>
      <c r="N184" s="238">
        <v>0</v>
      </c>
      <c r="O184" s="249">
        <f t="shared" si="5"/>
        <v>0</v>
      </c>
      <c r="P184" s="252"/>
      <c r="Q184" s="255" t="s">
        <v>254</v>
      </c>
      <c r="W184" s="228">
        <v>0</v>
      </c>
    </row>
    <row r="185" spans="1:23" s="228" customFormat="1" ht="24" x14ac:dyDescent="0.2">
      <c r="A185" s="246">
        <v>180</v>
      </c>
      <c r="B185" s="235" t="s">
        <v>249</v>
      </c>
      <c r="C185" s="235" t="s">
        <v>534</v>
      </c>
      <c r="D185" s="237" t="s">
        <v>536</v>
      </c>
      <c r="E185" s="236" t="s">
        <v>252</v>
      </c>
      <c r="F185" s="236"/>
      <c r="G185" s="237" t="s">
        <v>235</v>
      </c>
      <c r="H185" s="235" t="s">
        <v>253</v>
      </c>
      <c r="I185" s="235" t="s">
        <v>28</v>
      </c>
      <c r="J185" s="238">
        <v>1</v>
      </c>
      <c r="K185" s="235">
        <v>52</v>
      </c>
      <c r="L185" s="239">
        <v>22.28</v>
      </c>
      <c r="M185" s="235">
        <f t="shared" si="4"/>
        <v>1158.56</v>
      </c>
      <c r="N185" s="238">
        <v>0</v>
      </c>
      <c r="O185" s="249">
        <f t="shared" si="5"/>
        <v>0</v>
      </c>
      <c r="P185" s="252"/>
      <c r="Q185" s="255" t="s">
        <v>258</v>
      </c>
      <c r="W185" s="228">
        <v>0</v>
      </c>
    </row>
    <row r="186" spans="1:23" s="228" customFormat="1" ht="24" x14ac:dyDescent="0.2">
      <c r="A186" s="246">
        <v>181</v>
      </c>
      <c r="B186" s="235" t="s">
        <v>249</v>
      </c>
      <c r="C186" s="235" t="s">
        <v>534</v>
      </c>
      <c r="D186" s="237" t="s">
        <v>537</v>
      </c>
      <c r="E186" s="236" t="s">
        <v>252</v>
      </c>
      <c r="F186" s="236"/>
      <c r="G186" s="237" t="s">
        <v>235</v>
      </c>
      <c r="H186" s="235" t="s">
        <v>253</v>
      </c>
      <c r="I186" s="235" t="s">
        <v>28</v>
      </c>
      <c r="J186" s="238">
        <v>1</v>
      </c>
      <c r="K186" s="235">
        <v>52</v>
      </c>
      <c r="L186" s="239">
        <v>14.39</v>
      </c>
      <c r="M186" s="235">
        <f t="shared" si="4"/>
        <v>748.28</v>
      </c>
      <c r="N186" s="238">
        <v>0</v>
      </c>
      <c r="O186" s="249">
        <f t="shared" si="5"/>
        <v>0</v>
      </c>
      <c r="P186" s="252"/>
      <c r="Q186" s="255" t="s">
        <v>260</v>
      </c>
      <c r="W186" s="228">
        <v>0</v>
      </c>
    </row>
    <row r="187" spans="1:23" s="228" customFormat="1" ht="24" x14ac:dyDescent="0.2">
      <c r="A187" s="246">
        <v>182</v>
      </c>
      <c r="B187" s="235" t="s">
        <v>249</v>
      </c>
      <c r="C187" s="235" t="s">
        <v>534</v>
      </c>
      <c r="D187" s="237" t="s">
        <v>538</v>
      </c>
      <c r="E187" s="236" t="s">
        <v>252</v>
      </c>
      <c r="F187" s="236"/>
      <c r="G187" s="237" t="s">
        <v>235</v>
      </c>
      <c r="H187" s="235" t="s">
        <v>253</v>
      </c>
      <c r="I187" s="235" t="s">
        <v>28</v>
      </c>
      <c r="J187" s="238">
        <v>1</v>
      </c>
      <c r="K187" s="235">
        <v>52</v>
      </c>
      <c r="L187" s="239">
        <v>22.28</v>
      </c>
      <c r="M187" s="235">
        <f t="shared" si="4"/>
        <v>1158.56</v>
      </c>
      <c r="N187" s="238">
        <v>0</v>
      </c>
      <c r="O187" s="249">
        <f t="shared" si="5"/>
        <v>0</v>
      </c>
      <c r="P187" s="252"/>
      <c r="Q187" s="255" t="s">
        <v>262</v>
      </c>
      <c r="W187" s="228">
        <v>0</v>
      </c>
    </row>
    <row r="188" spans="1:23" s="228" customFormat="1" ht="24" x14ac:dyDescent="0.2">
      <c r="A188" s="246">
        <v>183</v>
      </c>
      <c r="B188" s="235" t="s">
        <v>249</v>
      </c>
      <c r="C188" s="235" t="s">
        <v>534</v>
      </c>
      <c r="D188" s="237" t="s">
        <v>539</v>
      </c>
      <c r="E188" s="236" t="s">
        <v>252</v>
      </c>
      <c r="F188" s="236"/>
      <c r="G188" s="237" t="s">
        <v>235</v>
      </c>
      <c r="H188" s="235" t="s">
        <v>253</v>
      </c>
      <c r="I188" s="235" t="s">
        <v>28</v>
      </c>
      <c r="J188" s="238">
        <v>1</v>
      </c>
      <c r="K188" s="235">
        <v>52</v>
      </c>
      <c r="L188" s="239">
        <v>15.03</v>
      </c>
      <c r="M188" s="235">
        <f t="shared" si="4"/>
        <v>781.56</v>
      </c>
      <c r="N188" s="238">
        <v>0</v>
      </c>
      <c r="O188" s="249">
        <f t="shared" si="5"/>
        <v>0</v>
      </c>
      <c r="P188" s="252"/>
      <c r="Q188" s="255" t="s">
        <v>264</v>
      </c>
      <c r="W188" s="228">
        <v>0</v>
      </c>
    </row>
    <row r="189" spans="1:23" s="228" customFormat="1" ht="24" x14ac:dyDescent="0.2">
      <c r="A189" s="246">
        <v>184</v>
      </c>
      <c r="B189" s="235" t="s">
        <v>249</v>
      </c>
      <c r="C189" s="235" t="s">
        <v>534</v>
      </c>
      <c r="D189" s="237" t="s">
        <v>540</v>
      </c>
      <c r="E189" s="236" t="s">
        <v>252</v>
      </c>
      <c r="F189" s="236"/>
      <c r="G189" s="237" t="s">
        <v>235</v>
      </c>
      <c r="H189" s="235" t="s">
        <v>253</v>
      </c>
      <c r="I189" s="235" t="s">
        <v>28</v>
      </c>
      <c r="J189" s="238">
        <v>1</v>
      </c>
      <c r="K189" s="235">
        <v>52</v>
      </c>
      <c r="L189" s="239">
        <v>22.28</v>
      </c>
      <c r="M189" s="235">
        <f t="shared" si="4"/>
        <v>1158.56</v>
      </c>
      <c r="N189" s="238">
        <v>0</v>
      </c>
      <c r="O189" s="249">
        <f t="shared" si="5"/>
        <v>0</v>
      </c>
      <c r="P189" s="252"/>
      <c r="Q189" s="255" t="s">
        <v>275</v>
      </c>
      <c r="W189" s="228">
        <v>0</v>
      </c>
    </row>
    <row r="190" spans="1:23" s="228" customFormat="1" ht="24" x14ac:dyDescent="0.2">
      <c r="A190" s="246">
        <v>185</v>
      </c>
      <c r="B190" s="235" t="s">
        <v>249</v>
      </c>
      <c r="C190" s="235" t="s">
        <v>534</v>
      </c>
      <c r="D190" s="237" t="s">
        <v>541</v>
      </c>
      <c r="E190" s="236" t="s">
        <v>252</v>
      </c>
      <c r="F190" s="236"/>
      <c r="G190" s="237" t="s">
        <v>235</v>
      </c>
      <c r="H190" s="235" t="s">
        <v>253</v>
      </c>
      <c r="I190" s="235" t="s">
        <v>28</v>
      </c>
      <c r="J190" s="238">
        <v>1</v>
      </c>
      <c r="K190" s="235">
        <v>52</v>
      </c>
      <c r="L190" s="239">
        <v>14.39</v>
      </c>
      <c r="M190" s="235">
        <f t="shared" si="4"/>
        <v>748.28</v>
      </c>
      <c r="N190" s="238">
        <v>0</v>
      </c>
      <c r="O190" s="249">
        <f t="shared" si="5"/>
        <v>0</v>
      </c>
      <c r="P190" s="252"/>
      <c r="Q190" s="255" t="s">
        <v>256</v>
      </c>
      <c r="W190" s="228">
        <v>0</v>
      </c>
    </row>
    <row r="191" spans="1:23" s="228" customFormat="1" ht="24" x14ac:dyDescent="0.2">
      <c r="A191" s="246">
        <v>186</v>
      </c>
      <c r="B191" s="235" t="s">
        <v>249</v>
      </c>
      <c r="C191" s="235" t="s">
        <v>534</v>
      </c>
      <c r="D191" s="237" t="s">
        <v>542</v>
      </c>
      <c r="E191" s="236" t="s">
        <v>252</v>
      </c>
      <c r="F191" s="236"/>
      <c r="G191" s="237" t="s">
        <v>235</v>
      </c>
      <c r="H191" s="235" t="s">
        <v>253</v>
      </c>
      <c r="I191" s="235" t="s">
        <v>28</v>
      </c>
      <c r="J191" s="238">
        <v>1</v>
      </c>
      <c r="K191" s="235">
        <v>52</v>
      </c>
      <c r="L191" s="239">
        <v>39.14</v>
      </c>
      <c r="M191" s="235">
        <f t="shared" si="4"/>
        <v>2035.28</v>
      </c>
      <c r="N191" s="238">
        <v>0</v>
      </c>
      <c r="O191" s="249">
        <f t="shared" si="5"/>
        <v>0</v>
      </c>
      <c r="P191" s="252"/>
      <c r="Q191" s="255" t="s">
        <v>355</v>
      </c>
      <c r="W191" s="228">
        <v>0</v>
      </c>
    </row>
    <row r="192" spans="1:23" s="228" customFormat="1" ht="24" x14ac:dyDescent="0.2">
      <c r="A192" s="246">
        <v>187</v>
      </c>
      <c r="B192" s="235" t="s">
        <v>249</v>
      </c>
      <c r="C192" s="235" t="s">
        <v>534</v>
      </c>
      <c r="D192" s="237" t="s">
        <v>543</v>
      </c>
      <c r="E192" s="236" t="s">
        <v>398</v>
      </c>
      <c r="F192" s="236"/>
      <c r="G192" s="237" t="s">
        <v>244</v>
      </c>
      <c r="H192" s="235" t="s">
        <v>253</v>
      </c>
      <c r="I192" s="235" t="s">
        <v>352</v>
      </c>
      <c r="J192" s="238">
        <v>5</v>
      </c>
      <c r="K192" s="235">
        <v>52</v>
      </c>
      <c r="L192" s="239">
        <v>5.8</v>
      </c>
      <c r="M192" s="235">
        <f t="shared" si="4"/>
        <v>1508</v>
      </c>
      <c r="N192" s="238">
        <v>0</v>
      </c>
      <c r="O192" s="249">
        <f t="shared" si="5"/>
        <v>0</v>
      </c>
      <c r="P192" s="252"/>
      <c r="Q192" s="255" t="s">
        <v>270</v>
      </c>
      <c r="W192" s="228">
        <v>0</v>
      </c>
    </row>
    <row r="193" spans="1:23" s="228" customFormat="1" ht="24" x14ac:dyDescent="0.2">
      <c r="A193" s="246">
        <v>188</v>
      </c>
      <c r="B193" s="235" t="s">
        <v>249</v>
      </c>
      <c r="C193" s="235" t="s">
        <v>534</v>
      </c>
      <c r="D193" s="237" t="s">
        <v>544</v>
      </c>
      <c r="E193" s="236" t="s">
        <v>293</v>
      </c>
      <c r="F193" s="236"/>
      <c r="G193" s="237" t="s">
        <v>248</v>
      </c>
      <c r="H193" s="235" t="s">
        <v>253</v>
      </c>
      <c r="I193" s="235" t="s">
        <v>352</v>
      </c>
      <c r="J193" s="238">
        <v>0.23100000000000001</v>
      </c>
      <c r="K193" s="235">
        <v>52</v>
      </c>
      <c r="L193" s="239">
        <v>3.84</v>
      </c>
      <c r="M193" s="235">
        <f t="shared" si="4"/>
        <v>46.126080000000002</v>
      </c>
      <c r="N193" s="238">
        <v>0</v>
      </c>
      <c r="O193" s="249">
        <f t="shared" si="5"/>
        <v>0</v>
      </c>
      <c r="P193" s="252"/>
      <c r="Q193" s="255" t="s">
        <v>273</v>
      </c>
      <c r="W193" s="228">
        <v>0</v>
      </c>
    </row>
    <row r="194" spans="1:23" s="228" customFormat="1" ht="24" x14ac:dyDescent="0.2">
      <c r="A194" s="246">
        <v>189</v>
      </c>
      <c r="B194" s="235" t="s">
        <v>249</v>
      </c>
      <c r="C194" s="235" t="s">
        <v>534</v>
      </c>
      <c r="D194" s="237" t="s">
        <v>545</v>
      </c>
      <c r="E194" s="236" t="s">
        <v>269</v>
      </c>
      <c r="F194" s="236"/>
      <c r="G194" s="237" t="s">
        <v>243</v>
      </c>
      <c r="H194" s="235" t="s">
        <v>253</v>
      </c>
      <c r="I194" s="235" t="s">
        <v>9</v>
      </c>
      <c r="J194" s="238">
        <v>5</v>
      </c>
      <c r="K194" s="235">
        <v>52</v>
      </c>
      <c r="L194" s="239">
        <v>6.17</v>
      </c>
      <c r="M194" s="235">
        <f t="shared" si="4"/>
        <v>1604.2</v>
      </c>
      <c r="N194" s="238">
        <v>0</v>
      </c>
      <c r="O194" s="249">
        <f t="shared" si="5"/>
        <v>0</v>
      </c>
      <c r="P194" s="252"/>
      <c r="Q194" s="255" t="s">
        <v>312</v>
      </c>
      <c r="W194" s="228">
        <v>0</v>
      </c>
    </row>
    <row r="195" spans="1:23" s="228" customFormat="1" ht="24" x14ac:dyDescent="0.2">
      <c r="A195" s="246">
        <v>190</v>
      </c>
      <c r="B195" s="235" t="s">
        <v>249</v>
      </c>
      <c r="C195" s="235" t="s">
        <v>534</v>
      </c>
      <c r="D195" s="237" t="s">
        <v>546</v>
      </c>
      <c r="E195" s="236" t="s">
        <v>272</v>
      </c>
      <c r="F195" s="236"/>
      <c r="G195" s="237" t="s">
        <v>243</v>
      </c>
      <c r="H195" s="235" t="s">
        <v>253</v>
      </c>
      <c r="I195" s="235" t="s">
        <v>9</v>
      </c>
      <c r="J195" s="238">
        <v>5</v>
      </c>
      <c r="K195" s="235">
        <v>52</v>
      </c>
      <c r="L195" s="239">
        <v>6.17</v>
      </c>
      <c r="M195" s="235">
        <f t="shared" si="4"/>
        <v>1604.2</v>
      </c>
      <c r="N195" s="238">
        <v>0</v>
      </c>
      <c r="O195" s="249">
        <f t="shared" si="5"/>
        <v>0</v>
      </c>
      <c r="P195" s="252"/>
      <c r="Q195" s="255" t="s">
        <v>314</v>
      </c>
      <c r="W195" s="228">
        <v>0</v>
      </c>
    </row>
    <row r="196" spans="1:23" s="228" customFormat="1" ht="24" x14ac:dyDescent="0.2">
      <c r="A196" s="246">
        <v>191</v>
      </c>
      <c r="B196" s="235" t="s">
        <v>249</v>
      </c>
      <c r="C196" s="235" t="s">
        <v>534</v>
      </c>
      <c r="D196" s="237" t="s">
        <v>547</v>
      </c>
      <c r="E196" s="236" t="s">
        <v>252</v>
      </c>
      <c r="F196" s="236"/>
      <c r="G196" s="237" t="s">
        <v>235</v>
      </c>
      <c r="H196" s="235" t="s">
        <v>253</v>
      </c>
      <c r="I196" s="235" t="s">
        <v>28</v>
      </c>
      <c r="J196" s="238">
        <v>1</v>
      </c>
      <c r="K196" s="235">
        <v>52</v>
      </c>
      <c r="L196" s="239">
        <v>22.06</v>
      </c>
      <c r="M196" s="235">
        <f t="shared" si="4"/>
        <v>1147.1199999999999</v>
      </c>
      <c r="N196" s="238">
        <v>0</v>
      </c>
      <c r="O196" s="249">
        <f t="shared" si="5"/>
        <v>0</v>
      </c>
      <c r="P196" s="252"/>
      <c r="Q196" s="255" t="s">
        <v>277</v>
      </c>
      <c r="W196" s="228">
        <v>0</v>
      </c>
    </row>
    <row r="197" spans="1:23" s="228" customFormat="1" ht="24" x14ac:dyDescent="0.2">
      <c r="A197" s="246">
        <v>192</v>
      </c>
      <c r="B197" s="235" t="s">
        <v>249</v>
      </c>
      <c r="C197" s="235" t="s">
        <v>534</v>
      </c>
      <c r="D197" s="237" t="s">
        <v>548</v>
      </c>
      <c r="E197" s="236" t="s">
        <v>252</v>
      </c>
      <c r="F197" s="236"/>
      <c r="G197" s="237" t="s">
        <v>235</v>
      </c>
      <c r="H197" s="235" t="s">
        <v>253</v>
      </c>
      <c r="I197" s="235" t="s">
        <v>28</v>
      </c>
      <c r="J197" s="238">
        <v>1</v>
      </c>
      <c r="K197" s="235">
        <v>52</v>
      </c>
      <c r="L197" s="239">
        <v>22.28</v>
      </c>
      <c r="M197" s="235">
        <f t="shared" si="4"/>
        <v>1158.56</v>
      </c>
      <c r="N197" s="238">
        <v>0</v>
      </c>
      <c r="O197" s="249">
        <f t="shared" si="5"/>
        <v>0</v>
      </c>
      <c r="P197" s="252"/>
      <c r="Q197" s="255" t="s">
        <v>279</v>
      </c>
      <c r="W197" s="228">
        <v>0</v>
      </c>
    </row>
    <row r="198" spans="1:23" s="228" customFormat="1" ht="24" x14ac:dyDescent="0.2">
      <c r="A198" s="246">
        <v>193</v>
      </c>
      <c r="B198" s="235" t="s">
        <v>249</v>
      </c>
      <c r="C198" s="235" t="s">
        <v>534</v>
      </c>
      <c r="D198" s="237" t="s">
        <v>549</v>
      </c>
      <c r="E198" s="236" t="s">
        <v>252</v>
      </c>
      <c r="F198" s="236"/>
      <c r="G198" s="237" t="s">
        <v>235</v>
      </c>
      <c r="H198" s="235" t="s">
        <v>253</v>
      </c>
      <c r="I198" s="235" t="s">
        <v>28</v>
      </c>
      <c r="J198" s="238">
        <v>1</v>
      </c>
      <c r="K198" s="235">
        <v>52</v>
      </c>
      <c r="L198" s="239">
        <v>14.39</v>
      </c>
      <c r="M198" s="235">
        <f t="shared" si="4"/>
        <v>748.28</v>
      </c>
      <c r="N198" s="238">
        <v>0</v>
      </c>
      <c r="O198" s="249">
        <f t="shared" si="5"/>
        <v>0</v>
      </c>
      <c r="P198" s="252"/>
      <c r="Q198" s="255" t="s">
        <v>281</v>
      </c>
      <c r="W198" s="228">
        <v>0</v>
      </c>
    </row>
    <row r="199" spans="1:23" s="228" customFormat="1" ht="24" x14ac:dyDescent="0.2">
      <c r="A199" s="246">
        <v>194</v>
      </c>
      <c r="B199" s="235" t="s">
        <v>249</v>
      </c>
      <c r="C199" s="235" t="s">
        <v>534</v>
      </c>
      <c r="D199" s="237" t="s">
        <v>550</v>
      </c>
      <c r="E199" s="236" t="s">
        <v>252</v>
      </c>
      <c r="F199" s="236"/>
      <c r="G199" s="237" t="s">
        <v>235</v>
      </c>
      <c r="H199" s="235" t="s">
        <v>253</v>
      </c>
      <c r="I199" s="235" t="s">
        <v>28</v>
      </c>
      <c r="J199" s="238">
        <v>1</v>
      </c>
      <c r="K199" s="235">
        <v>52</v>
      </c>
      <c r="L199" s="239">
        <v>22.28</v>
      </c>
      <c r="M199" s="235">
        <f t="shared" si="4"/>
        <v>1158.56</v>
      </c>
      <c r="N199" s="238">
        <v>0</v>
      </c>
      <c r="O199" s="249">
        <f t="shared" si="5"/>
        <v>0</v>
      </c>
      <c r="P199" s="252"/>
      <c r="Q199" s="255" t="s">
        <v>283</v>
      </c>
      <c r="W199" s="228">
        <v>0</v>
      </c>
    </row>
    <row r="200" spans="1:23" s="228" customFormat="1" ht="24" x14ac:dyDescent="0.2">
      <c r="A200" s="246">
        <v>195</v>
      </c>
      <c r="B200" s="235" t="s">
        <v>249</v>
      </c>
      <c r="C200" s="235" t="s">
        <v>534</v>
      </c>
      <c r="D200" s="237" t="s">
        <v>551</v>
      </c>
      <c r="E200" s="236" t="s">
        <v>252</v>
      </c>
      <c r="F200" s="236"/>
      <c r="G200" s="237" t="s">
        <v>235</v>
      </c>
      <c r="H200" s="235" t="s">
        <v>253</v>
      </c>
      <c r="I200" s="235" t="s">
        <v>28</v>
      </c>
      <c r="J200" s="238">
        <v>1</v>
      </c>
      <c r="K200" s="235">
        <v>52</v>
      </c>
      <c r="L200" s="239">
        <v>15.03</v>
      </c>
      <c r="M200" s="235">
        <f t="shared" si="4"/>
        <v>781.56</v>
      </c>
      <c r="N200" s="238">
        <v>0</v>
      </c>
      <c r="O200" s="249">
        <f t="shared" si="5"/>
        <v>0</v>
      </c>
      <c r="P200" s="252"/>
      <c r="Q200" s="255" t="s">
        <v>287</v>
      </c>
      <c r="W200" s="228">
        <v>0</v>
      </c>
    </row>
    <row r="201" spans="1:23" s="228" customFormat="1" ht="24" x14ac:dyDescent="0.2">
      <c r="A201" s="246">
        <v>196</v>
      </c>
      <c r="B201" s="235" t="s">
        <v>249</v>
      </c>
      <c r="C201" s="235" t="s">
        <v>534</v>
      </c>
      <c r="D201" s="237" t="s">
        <v>552</v>
      </c>
      <c r="E201" s="236" t="s">
        <v>252</v>
      </c>
      <c r="F201" s="236"/>
      <c r="G201" s="237" t="s">
        <v>235</v>
      </c>
      <c r="H201" s="235" t="s">
        <v>253</v>
      </c>
      <c r="I201" s="235" t="s">
        <v>28</v>
      </c>
      <c r="J201" s="238">
        <v>1</v>
      </c>
      <c r="K201" s="235">
        <v>52</v>
      </c>
      <c r="L201" s="239">
        <v>14.39</v>
      </c>
      <c r="M201" s="235">
        <f t="shared" si="4"/>
        <v>748.28</v>
      </c>
      <c r="N201" s="238">
        <v>0</v>
      </c>
      <c r="O201" s="249">
        <f t="shared" si="5"/>
        <v>0</v>
      </c>
      <c r="P201" s="252"/>
      <c r="Q201" s="255" t="s">
        <v>289</v>
      </c>
      <c r="W201" s="228">
        <v>0</v>
      </c>
    </row>
    <row r="202" spans="1:23" s="228" customFormat="1" ht="24" x14ac:dyDescent="0.2">
      <c r="A202" s="246">
        <v>197</v>
      </c>
      <c r="B202" s="235" t="s">
        <v>249</v>
      </c>
      <c r="C202" s="235" t="s">
        <v>534</v>
      </c>
      <c r="D202" s="237" t="s">
        <v>553</v>
      </c>
      <c r="E202" s="236" t="s">
        <v>252</v>
      </c>
      <c r="F202" s="236"/>
      <c r="G202" s="237" t="s">
        <v>235</v>
      </c>
      <c r="H202" s="235" t="s">
        <v>253</v>
      </c>
      <c r="I202" s="235" t="s">
        <v>28</v>
      </c>
      <c r="J202" s="238">
        <v>1</v>
      </c>
      <c r="K202" s="235">
        <v>52</v>
      </c>
      <c r="L202" s="239">
        <v>22.05</v>
      </c>
      <c r="M202" s="235">
        <f t="shared" si="4"/>
        <v>1146.6000000000001</v>
      </c>
      <c r="N202" s="238">
        <v>0</v>
      </c>
      <c r="O202" s="249">
        <f t="shared" si="5"/>
        <v>0</v>
      </c>
      <c r="P202" s="252"/>
      <c r="Q202" s="255" t="s">
        <v>285</v>
      </c>
      <c r="W202" s="228">
        <v>0</v>
      </c>
    </row>
    <row r="203" spans="1:23" s="228" customFormat="1" ht="24" x14ac:dyDescent="0.2">
      <c r="A203" s="246">
        <v>198</v>
      </c>
      <c r="B203" s="235" t="s">
        <v>249</v>
      </c>
      <c r="C203" s="235" t="s">
        <v>534</v>
      </c>
      <c r="D203" s="237" t="s">
        <v>554</v>
      </c>
      <c r="E203" s="236" t="s">
        <v>252</v>
      </c>
      <c r="F203" s="236"/>
      <c r="G203" s="237" t="s">
        <v>235</v>
      </c>
      <c r="H203" s="235" t="s">
        <v>253</v>
      </c>
      <c r="I203" s="235" t="s">
        <v>28</v>
      </c>
      <c r="J203" s="238">
        <v>1</v>
      </c>
      <c r="K203" s="235">
        <v>52</v>
      </c>
      <c r="L203" s="239">
        <v>14.74</v>
      </c>
      <c r="M203" s="235">
        <f t="shared" ref="M203:M266" si="6">J203*K203*L203</f>
        <v>766.48</v>
      </c>
      <c r="N203" s="238">
        <v>0</v>
      </c>
      <c r="O203" s="249">
        <f t="shared" ref="O203:O266" si="7">IF(N203 &gt; 0,M203/N203,0)</f>
        <v>0</v>
      </c>
      <c r="P203" s="252"/>
      <c r="Q203" s="255" t="s">
        <v>291</v>
      </c>
      <c r="W203" s="228">
        <v>0</v>
      </c>
    </row>
    <row r="204" spans="1:23" s="228" customFormat="1" ht="24" x14ac:dyDescent="0.2">
      <c r="A204" s="246">
        <v>199</v>
      </c>
      <c r="B204" s="235" t="s">
        <v>249</v>
      </c>
      <c r="C204" s="235" t="s">
        <v>534</v>
      </c>
      <c r="D204" s="237" t="s">
        <v>555</v>
      </c>
      <c r="E204" s="236" t="s">
        <v>252</v>
      </c>
      <c r="F204" s="236"/>
      <c r="G204" s="237" t="s">
        <v>235</v>
      </c>
      <c r="H204" s="235" t="s">
        <v>253</v>
      </c>
      <c r="I204" s="235" t="s">
        <v>28</v>
      </c>
      <c r="J204" s="238">
        <v>1</v>
      </c>
      <c r="K204" s="235">
        <v>52</v>
      </c>
      <c r="L204" s="239">
        <v>14.99</v>
      </c>
      <c r="M204" s="235">
        <f t="shared" si="6"/>
        <v>779.48</v>
      </c>
      <c r="N204" s="238">
        <v>0</v>
      </c>
      <c r="O204" s="249">
        <f t="shared" si="7"/>
        <v>0</v>
      </c>
      <c r="P204" s="252"/>
      <c r="Q204" s="255" t="s">
        <v>294</v>
      </c>
      <c r="W204" s="228">
        <v>0</v>
      </c>
    </row>
    <row r="205" spans="1:23" s="228" customFormat="1" ht="24" x14ac:dyDescent="0.2">
      <c r="A205" s="246">
        <v>200</v>
      </c>
      <c r="B205" s="235" t="s">
        <v>249</v>
      </c>
      <c r="C205" s="235" t="s">
        <v>534</v>
      </c>
      <c r="D205" s="237" t="s">
        <v>556</v>
      </c>
      <c r="E205" s="236" t="s">
        <v>329</v>
      </c>
      <c r="F205" s="236"/>
      <c r="G205" s="237" t="s">
        <v>235</v>
      </c>
      <c r="H205" s="235" t="s">
        <v>253</v>
      </c>
      <c r="I205" s="235" t="s">
        <v>28</v>
      </c>
      <c r="J205" s="238">
        <v>1</v>
      </c>
      <c r="K205" s="235">
        <v>52</v>
      </c>
      <c r="L205" s="239">
        <v>9.31</v>
      </c>
      <c r="M205" s="235">
        <f t="shared" si="6"/>
        <v>484.12</v>
      </c>
      <c r="N205" s="238">
        <v>0</v>
      </c>
      <c r="O205" s="249">
        <f t="shared" si="7"/>
        <v>0</v>
      </c>
      <c r="P205" s="252"/>
      <c r="Q205" s="255" t="s">
        <v>297</v>
      </c>
      <c r="W205" s="228">
        <v>0</v>
      </c>
    </row>
    <row r="206" spans="1:23" s="228" customFormat="1" ht="24" x14ac:dyDescent="0.2">
      <c r="A206" s="246">
        <v>201</v>
      </c>
      <c r="B206" s="235" t="s">
        <v>249</v>
      </c>
      <c r="C206" s="235" t="s">
        <v>534</v>
      </c>
      <c r="D206" s="237" t="s">
        <v>557</v>
      </c>
      <c r="E206" s="236" t="s">
        <v>299</v>
      </c>
      <c r="F206" s="236"/>
      <c r="G206" s="237" t="s">
        <v>237</v>
      </c>
      <c r="H206" s="235" t="s">
        <v>253</v>
      </c>
      <c r="I206" s="235" t="s">
        <v>28</v>
      </c>
      <c r="J206" s="238">
        <v>2.5</v>
      </c>
      <c r="K206" s="235">
        <v>52</v>
      </c>
      <c r="L206" s="239">
        <v>6.24</v>
      </c>
      <c r="M206" s="235">
        <f t="shared" si="6"/>
        <v>811.2</v>
      </c>
      <c r="N206" s="238">
        <v>0</v>
      </c>
      <c r="O206" s="249">
        <f t="shared" si="7"/>
        <v>0</v>
      </c>
      <c r="P206" s="252"/>
      <c r="Q206" s="255" t="s">
        <v>267</v>
      </c>
      <c r="W206" s="228">
        <v>0</v>
      </c>
    </row>
    <row r="207" spans="1:23" s="228" customFormat="1" ht="24" x14ac:dyDescent="0.2">
      <c r="A207" s="246">
        <v>202</v>
      </c>
      <c r="B207" s="235" t="s">
        <v>249</v>
      </c>
      <c r="C207" s="235" t="s">
        <v>534</v>
      </c>
      <c r="D207" s="237" t="s">
        <v>558</v>
      </c>
      <c r="E207" s="236" t="s">
        <v>299</v>
      </c>
      <c r="F207" s="236"/>
      <c r="G207" s="237" t="s">
        <v>237</v>
      </c>
      <c r="H207" s="235" t="s">
        <v>253</v>
      </c>
      <c r="I207" s="235" t="s">
        <v>28</v>
      </c>
      <c r="J207" s="238">
        <v>2.5</v>
      </c>
      <c r="K207" s="235">
        <v>52</v>
      </c>
      <c r="L207" s="239">
        <v>61.4</v>
      </c>
      <c r="M207" s="235">
        <f t="shared" si="6"/>
        <v>7982</v>
      </c>
      <c r="N207" s="238">
        <v>0</v>
      </c>
      <c r="O207" s="249">
        <f t="shared" si="7"/>
        <v>0</v>
      </c>
      <c r="P207" s="252"/>
      <c r="Q207" s="255" t="s">
        <v>383</v>
      </c>
      <c r="W207" s="228">
        <v>0</v>
      </c>
    </row>
    <row r="208" spans="1:23" s="228" customFormat="1" ht="24" x14ac:dyDescent="0.2">
      <c r="A208" s="246">
        <v>203</v>
      </c>
      <c r="B208" s="235" t="s">
        <v>249</v>
      </c>
      <c r="C208" s="235" t="s">
        <v>534</v>
      </c>
      <c r="D208" s="237" t="s">
        <v>559</v>
      </c>
      <c r="E208" s="236" t="s">
        <v>299</v>
      </c>
      <c r="F208" s="236"/>
      <c r="G208" s="237" t="s">
        <v>237</v>
      </c>
      <c r="H208" s="235" t="s">
        <v>253</v>
      </c>
      <c r="I208" s="235" t="s">
        <v>28</v>
      </c>
      <c r="J208" s="238">
        <v>2.5</v>
      </c>
      <c r="K208" s="235">
        <v>52</v>
      </c>
      <c r="L208" s="239">
        <v>23.19</v>
      </c>
      <c r="M208" s="235">
        <f t="shared" si="6"/>
        <v>3014.7000000000003</v>
      </c>
      <c r="N208" s="238">
        <v>0</v>
      </c>
      <c r="O208" s="249">
        <f t="shared" si="7"/>
        <v>0</v>
      </c>
      <c r="P208" s="252"/>
      <c r="Q208" s="255" t="s">
        <v>303</v>
      </c>
      <c r="W208" s="228">
        <v>0</v>
      </c>
    </row>
    <row r="209" spans="1:23" s="228" customFormat="1" ht="24" x14ac:dyDescent="0.2">
      <c r="A209" s="246">
        <v>204</v>
      </c>
      <c r="B209" s="235" t="s">
        <v>249</v>
      </c>
      <c r="C209" s="235" t="s">
        <v>534</v>
      </c>
      <c r="D209" s="237" t="s">
        <v>560</v>
      </c>
      <c r="E209" s="236" t="s">
        <v>561</v>
      </c>
      <c r="F209" s="236"/>
      <c r="G209" s="237" t="s">
        <v>234</v>
      </c>
      <c r="H209" s="235"/>
      <c r="I209" s="235" t="s">
        <v>306</v>
      </c>
      <c r="J209" s="238">
        <v>0</v>
      </c>
      <c r="K209" s="235">
        <v>52</v>
      </c>
      <c r="L209" s="239">
        <v>4.03</v>
      </c>
      <c r="M209" s="235">
        <f t="shared" si="6"/>
        <v>0</v>
      </c>
      <c r="N209" s="238">
        <v>1</v>
      </c>
      <c r="O209" s="249">
        <f t="shared" si="7"/>
        <v>0</v>
      </c>
      <c r="P209" s="252"/>
      <c r="Q209" s="255" t="s">
        <v>310</v>
      </c>
      <c r="W209" s="228">
        <v>0</v>
      </c>
    </row>
    <row r="210" spans="1:23" s="228" customFormat="1" ht="24" x14ac:dyDescent="0.2">
      <c r="A210" s="246">
        <v>205</v>
      </c>
      <c r="B210" s="235" t="s">
        <v>249</v>
      </c>
      <c r="C210" s="235" t="s">
        <v>534</v>
      </c>
      <c r="D210" s="237" t="s">
        <v>562</v>
      </c>
      <c r="E210" s="236" t="s">
        <v>309</v>
      </c>
      <c r="F210" s="236"/>
      <c r="G210" s="237" t="s">
        <v>241</v>
      </c>
      <c r="H210" s="235" t="s">
        <v>253</v>
      </c>
      <c r="I210" s="235" t="s">
        <v>306</v>
      </c>
      <c r="J210" s="238">
        <v>1</v>
      </c>
      <c r="K210" s="235">
        <v>52</v>
      </c>
      <c r="L210" s="239">
        <v>3.1</v>
      </c>
      <c r="M210" s="235">
        <f t="shared" si="6"/>
        <v>161.20000000000002</v>
      </c>
      <c r="N210" s="238">
        <v>0</v>
      </c>
      <c r="O210" s="249">
        <f t="shared" si="7"/>
        <v>0</v>
      </c>
      <c r="P210" s="252"/>
      <c r="Q210" s="255" t="s">
        <v>317</v>
      </c>
      <c r="W210" s="228">
        <v>0</v>
      </c>
    </row>
    <row r="211" spans="1:23" s="228" customFormat="1" ht="24" x14ac:dyDescent="0.2">
      <c r="A211" s="246">
        <v>206</v>
      </c>
      <c r="B211" s="235" t="s">
        <v>249</v>
      </c>
      <c r="C211" s="235" t="s">
        <v>534</v>
      </c>
      <c r="D211" s="237" t="s">
        <v>562</v>
      </c>
      <c r="E211" s="236" t="s">
        <v>418</v>
      </c>
      <c r="F211" s="236"/>
      <c r="G211" s="237" t="s">
        <v>241</v>
      </c>
      <c r="H211" s="235" t="s">
        <v>253</v>
      </c>
      <c r="I211" s="235" t="s">
        <v>306</v>
      </c>
      <c r="J211" s="238">
        <v>1</v>
      </c>
      <c r="K211" s="235">
        <v>52</v>
      </c>
      <c r="L211" s="239">
        <v>19</v>
      </c>
      <c r="M211" s="235">
        <f t="shared" si="6"/>
        <v>988</v>
      </c>
      <c r="N211" s="238">
        <v>0</v>
      </c>
      <c r="O211" s="249">
        <f t="shared" si="7"/>
        <v>0</v>
      </c>
      <c r="P211" s="252"/>
      <c r="Q211" s="255" t="s">
        <v>563</v>
      </c>
      <c r="W211" s="228">
        <v>0</v>
      </c>
    </row>
    <row r="212" spans="1:23" s="228" customFormat="1" ht="24" x14ac:dyDescent="0.2">
      <c r="A212" s="246">
        <v>207</v>
      </c>
      <c r="B212" s="235" t="s">
        <v>249</v>
      </c>
      <c r="C212" s="235" t="s">
        <v>534</v>
      </c>
      <c r="D212" s="237" t="s">
        <v>564</v>
      </c>
      <c r="E212" s="236" t="s">
        <v>305</v>
      </c>
      <c r="F212" s="236"/>
      <c r="G212" s="237" t="s">
        <v>234</v>
      </c>
      <c r="H212" s="235"/>
      <c r="I212" s="235" t="s">
        <v>416</v>
      </c>
      <c r="J212" s="238">
        <v>0</v>
      </c>
      <c r="K212" s="235">
        <v>52</v>
      </c>
      <c r="L212" s="239">
        <v>1.62</v>
      </c>
      <c r="M212" s="235">
        <f t="shared" si="6"/>
        <v>0</v>
      </c>
      <c r="N212" s="238">
        <v>1</v>
      </c>
      <c r="O212" s="249">
        <f t="shared" si="7"/>
        <v>0</v>
      </c>
      <c r="P212" s="252"/>
      <c r="Q212" s="255" t="s">
        <v>307</v>
      </c>
      <c r="W212" s="228">
        <v>0</v>
      </c>
    </row>
    <row r="213" spans="1:23" s="228" customFormat="1" ht="24" x14ac:dyDescent="0.2">
      <c r="A213" s="246">
        <v>208</v>
      </c>
      <c r="B213" s="235" t="s">
        <v>249</v>
      </c>
      <c r="C213" s="235" t="s">
        <v>534</v>
      </c>
      <c r="D213" s="237" t="s">
        <v>565</v>
      </c>
      <c r="E213" s="236" t="s">
        <v>351</v>
      </c>
      <c r="F213" s="236"/>
      <c r="G213" s="237" t="s">
        <v>244</v>
      </c>
      <c r="H213" s="235" t="s">
        <v>253</v>
      </c>
      <c r="I213" s="235" t="s">
        <v>352</v>
      </c>
      <c r="J213" s="238">
        <v>5</v>
      </c>
      <c r="K213" s="235">
        <v>52</v>
      </c>
      <c r="L213" s="239">
        <v>9.07</v>
      </c>
      <c r="M213" s="235">
        <f t="shared" si="6"/>
        <v>2358.2000000000003</v>
      </c>
      <c r="N213" s="238">
        <v>0</v>
      </c>
      <c r="O213" s="249">
        <f t="shared" si="7"/>
        <v>0</v>
      </c>
      <c r="P213" s="252"/>
      <c r="Q213" s="255" t="s">
        <v>388</v>
      </c>
      <c r="W213" s="228">
        <v>0</v>
      </c>
    </row>
    <row r="214" spans="1:23" s="228" customFormat="1" ht="24" x14ac:dyDescent="0.2">
      <c r="A214" s="246">
        <v>209</v>
      </c>
      <c r="B214" s="235" t="s">
        <v>249</v>
      </c>
      <c r="C214" s="235" t="s">
        <v>534</v>
      </c>
      <c r="D214" s="237" t="s">
        <v>566</v>
      </c>
      <c r="E214" s="236" t="s">
        <v>329</v>
      </c>
      <c r="F214" s="236"/>
      <c r="G214" s="237" t="s">
        <v>245</v>
      </c>
      <c r="H214" s="235" t="s">
        <v>253</v>
      </c>
      <c r="I214" s="235" t="s">
        <v>306</v>
      </c>
      <c r="J214" s="238">
        <v>3.7999999999999999E-2</v>
      </c>
      <c r="K214" s="235">
        <v>52</v>
      </c>
      <c r="L214" s="239">
        <v>1.75</v>
      </c>
      <c r="M214" s="235">
        <f t="shared" si="6"/>
        <v>3.4580000000000002</v>
      </c>
      <c r="N214" s="238">
        <v>0</v>
      </c>
      <c r="O214" s="249">
        <f t="shared" si="7"/>
        <v>0</v>
      </c>
      <c r="P214" s="252"/>
      <c r="Q214" s="255" t="s">
        <v>346</v>
      </c>
      <c r="W214" s="228">
        <v>0</v>
      </c>
    </row>
    <row r="215" spans="1:23" s="228" customFormat="1" ht="24" x14ac:dyDescent="0.2">
      <c r="A215" s="246">
        <v>210</v>
      </c>
      <c r="B215" s="235" t="s">
        <v>249</v>
      </c>
      <c r="C215" s="235" t="s">
        <v>534</v>
      </c>
      <c r="D215" s="237" t="s">
        <v>567</v>
      </c>
      <c r="E215" s="236" t="s">
        <v>326</v>
      </c>
      <c r="F215" s="236"/>
      <c r="G215" s="237" t="s">
        <v>234</v>
      </c>
      <c r="H215" s="235"/>
      <c r="I215" s="235" t="s">
        <v>306</v>
      </c>
      <c r="J215" s="238">
        <v>0</v>
      </c>
      <c r="K215" s="235">
        <v>52</v>
      </c>
      <c r="L215" s="239">
        <v>1.01</v>
      </c>
      <c r="M215" s="235">
        <f t="shared" si="6"/>
        <v>0</v>
      </c>
      <c r="N215" s="238">
        <v>1</v>
      </c>
      <c r="O215" s="249">
        <f t="shared" si="7"/>
        <v>0</v>
      </c>
      <c r="P215" s="252"/>
      <c r="Q215" s="255" t="s">
        <v>357</v>
      </c>
      <c r="W215" s="228">
        <v>0</v>
      </c>
    </row>
    <row r="216" spans="1:23" s="228" customFormat="1" ht="24" x14ac:dyDescent="0.2">
      <c r="A216" s="246">
        <v>211</v>
      </c>
      <c r="B216" s="235" t="s">
        <v>249</v>
      </c>
      <c r="C216" s="235" t="s">
        <v>534</v>
      </c>
      <c r="D216" s="237" t="s">
        <v>568</v>
      </c>
      <c r="E216" s="236" t="s">
        <v>569</v>
      </c>
      <c r="F216" s="236"/>
      <c r="G216" s="237" t="s">
        <v>234</v>
      </c>
      <c r="H216" s="235"/>
      <c r="I216" s="235" t="s">
        <v>306</v>
      </c>
      <c r="J216" s="238">
        <v>0</v>
      </c>
      <c r="K216" s="235">
        <v>52</v>
      </c>
      <c r="L216" s="239">
        <v>20.47</v>
      </c>
      <c r="M216" s="235">
        <f t="shared" si="6"/>
        <v>0</v>
      </c>
      <c r="N216" s="238">
        <v>1</v>
      </c>
      <c r="O216" s="249">
        <f t="shared" si="7"/>
        <v>0</v>
      </c>
      <c r="P216" s="252"/>
      <c r="Q216" s="255" t="s">
        <v>364</v>
      </c>
      <c r="W216" s="228">
        <v>0</v>
      </c>
    </row>
    <row r="217" spans="1:23" s="228" customFormat="1" ht="24" x14ac:dyDescent="0.2">
      <c r="A217" s="246">
        <v>212</v>
      </c>
      <c r="B217" s="235" t="s">
        <v>249</v>
      </c>
      <c r="C217" s="235" t="s">
        <v>534</v>
      </c>
      <c r="D217" s="237" t="s">
        <v>570</v>
      </c>
      <c r="E217" s="236" t="s">
        <v>571</v>
      </c>
      <c r="F217" s="236"/>
      <c r="G217" s="237" t="s">
        <v>235</v>
      </c>
      <c r="H217" s="235" t="s">
        <v>253</v>
      </c>
      <c r="I217" s="235" t="s">
        <v>28</v>
      </c>
      <c r="J217" s="238">
        <v>1</v>
      </c>
      <c r="K217" s="235">
        <v>52</v>
      </c>
      <c r="L217" s="239">
        <v>22.66</v>
      </c>
      <c r="M217" s="235">
        <f t="shared" si="6"/>
        <v>1178.32</v>
      </c>
      <c r="N217" s="238">
        <v>0</v>
      </c>
      <c r="O217" s="249">
        <f t="shared" si="7"/>
        <v>0</v>
      </c>
      <c r="P217" s="252"/>
      <c r="Q217" s="255" t="s">
        <v>366</v>
      </c>
      <c r="W217" s="228">
        <v>0</v>
      </c>
    </row>
    <row r="218" spans="1:23" s="228" customFormat="1" ht="24" x14ac:dyDescent="0.2">
      <c r="A218" s="246">
        <v>213</v>
      </c>
      <c r="B218" s="235" t="s">
        <v>249</v>
      </c>
      <c r="C218" s="235" t="s">
        <v>534</v>
      </c>
      <c r="D218" s="237" t="s">
        <v>572</v>
      </c>
      <c r="E218" s="236" t="s">
        <v>573</v>
      </c>
      <c r="F218" s="236"/>
      <c r="G218" s="237" t="s">
        <v>235</v>
      </c>
      <c r="H218" s="235" t="s">
        <v>253</v>
      </c>
      <c r="I218" s="235" t="s">
        <v>28</v>
      </c>
      <c r="J218" s="238">
        <v>1</v>
      </c>
      <c r="K218" s="235">
        <v>52</v>
      </c>
      <c r="L218" s="239">
        <v>24.92</v>
      </c>
      <c r="M218" s="235">
        <f t="shared" si="6"/>
        <v>1295.8400000000001</v>
      </c>
      <c r="N218" s="238">
        <v>0</v>
      </c>
      <c r="O218" s="249">
        <f t="shared" si="7"/>
        <v>0</v>
      </c>
      <c r="P218" s="252"/>
      <c r="Q218" s="255" t="s">
        <v>362</v>
      </c>
      <c r="W218" s="228">
        <v>0</v>
      </c>
    </row>
    <row r="219" spans="1:23" s="228" customFormat="1" ht="24" x14ac:dyDescent="0.2">
      <c r="A219" s="246">
        <v>214</v>
      </c>
      <c r="B219" s="235" t="s">
        <v>249</v>
      </c>
      <c r="C219" s="235" t="s">
        <v>534</v>
      </c>
      <c r="D219" s="237" t="s">
        <v>574</v>
      </c>
      <c r="E219" s="236" t="s">
        <v>299</v>
      </c>
      <c r="F219" s="236"/>
      <c r="G219" s="237" t="s">
        <v>237</v>
      </c>
      <c r="H219" s="235" t="s">
        <v>253</v>
      </c>
      <c r="I219" s="235" t="s">
        <v>28</v>
      </c>
      <c r="J219" s="238">
        <v>2.5</v>
      </c>
      <c r="K219" s="235">
        <v>52</v>
      </c>
      <c r="L219" s="239">
        <v>23.24</v>
      </c>
      <c r="M219" s="235">
        <f t="shared" si="6"/>
        <v>3021.2</v>
      </c>
      <c r="N219" s="238">
        <v>0</v>
      </c>
      <c r="O219" s="249">
        <f t="shared" si="7"/>
        <v>0</v>
      </c>
      <c r="P219" s="252"/>
      <c r="Q219" s="255" t="s">
        <v>344</v>
      </c>
      <c r="W219" s="228">
        <v>0</v>
      </c>
    </row>
    <row r="220" spans="1:23" s="228" customFormat="1" ht="24" x14ac:dyDescent="0.2">
      <c r="A220" s="246">
        <v>215</v>
      </c>
      <c r="B220" s="235" t="s">
        <v>249</v>
      </c>
      <c r="C220" s="235" t="s">
        <v>534</v>
      </c>
      <c r="D220" s="237" t="s">
        <v>575</v>
      </c>
      <c r="E220" s="236" t="s">
        <v>309</v>
      </c>
      <c r="F220" s="236"/>
      <c r="G220" s="237" t="s">
        <v>241</v>
      </c>
      <c r="H220" s="235" t="s">
        <v>253</v>
      </c>
      <c r="I220" s="235" t="s">
        <v>27</v>
      </c>
      <c r="J220" s="238">
        <v>1</v>
      </c>
      <c r="K220" s="235">
        <v>52</v>
      </c>
      <c r="L220" s="239">
        <v>8.6999999999999993</v>
      </c>
      <c r="M220" s="235">
        <f t="shared" si="6"/>
        <v>452.4</v>
      </c>
      <c r="N220" s="238">
        <v>0</v>
      </c>
      <c r="O220" s="249">
        <f t="shared" si="7"/>
        <v>0</v>
      </c>
      <c r="P220" s="252"/>
      <c r="Q220" s="255" t="s">
        <v>338</v>
      </c>
      <c r="W220" s="228">
        <v>0</v>
      </c>
    </row>
    <row r="221" spans="1:23" s="228" customFormat="1" ht="24" x14ac:dyDescent="0.2">
      <c r="A221" s="246">
        <v>216</v>
      </c>
      <c r="B221" s="235" t="s">
        <v>249</v>
      </c>
      <c r="C221" s="235" t="s">
        <v>534</v>
      </c>
      <c r="D221" s="237" t="s">
        <v>575</v>
      </c>
      <c r="E221" s="236" t="s">
        <v>418</v>
      </c>
      <c r="F221" s="236"/>
      <c r="G221" s="237" t="s">
        <v>241</v>
      </c>
      <c r="H221" s="235" t="s">
        <v>253</v>
      </c>
      <c r="I221" s="235" t="s">
        <v>27</v>
      </c>
      <c r="J221" s="238">
        <v>1</v>
      </c>
      <c r="K221" s="235">
        <v>52</v>
      </c>
      <c r="L221" s="239">
        <v>19</v>
      </c>
      <c r="M221" s="235">
        <f t="shared" si="6"/>
        <v>988</v>
      </c>
      <c r="N221" s="238">
        <v>0</v>
      </c>
      <c r="O221" s="249">
        <f t="shared" si="7"/>
        <v>0</v>
      </c>
      <c r="P221" s="252"/>
      <c r="Q221" s="255" t="s">
        <v>576</v>
      </c>
      <c r="W221" s="228">
        <v>0</v>
      </c>
    </row>
    <row r="222" spans="1:23" s="228" customFormat="1" ht="24" x14ac:dyDescent="0.2">
      <c r="A222" s="246">
        <v>217</v>
      </c>
      <c r="B222" s="235" t="s">
        <v>249</v>
      </c>
      <c r="C222" s="235" t="s">
        <v>534</v>
      </c>
      <c r="D222" s="237" t="s">
        <v>577</v>
      </c>
      <c r="E222" s="236" t="s">
        <v>440</v>
      </c>
      <c r="F222" s="236"/>
      <c r="G222" s="237" t="s">
        <v>243</v>
      </c>
      <c r="H222" s="235" t="s">
        <v>253</v>
      </c>
      <c r="I222" s="235" t="s">
        <v>9</v>
      </c>
      <c r="J222" s="238">
        <v>5</v>
      </c>
      <c r="K222" s="235">
        <v>52</v>
      </c>
      <c r="L222" s="239">
        <v>2.87</v>
      </c>
      <c r="M222" s="235">
        <f t="shared" si="6"/>
        <v>746.2</v>
      </c>
      <c r="N222" s="238">
        <v>0</v>
      </c>
      <c r="O222" s="249">
        <f t="shared" si="7"/>
        <v>0</v>
      </c>
      <c r="P222" s="252"/>
      <c r="Q222" s="255" t="s">
        <v>385</v>
      </c>
      <c r="W222" s="228">
        <v>0</v>
      </c>
    </row>
    <row r="223" spans="1:23" s="228" customFormat="1" ht="24" x14ac:dyDescent="0.2">
      <c r="A223" s="246">
        <v>218</v>
      </c>
      <c r="B223" s="235" t="s">
        <v>249</v>
      </c>
      <c r="C223" s="235" t="s">
        <v>534</v>
      </c>
      <c r="D223" s="237" t="s">
        <v>578</v>
      </c>
      <c r="E223" s="236" t="s">
        <v>293</v>
      </c>
      <c r="F223" s="236"/>
      <c r="G223" s="237" t="s">
        <v>248</v>
      </c>
      <c r="H223" s="235" t="s">
        <v>253</v>
      </c>
      <c r="I223" s="235" t="s">
        <v>352</v>
      </c>
      <c r="J223" s="238">
        <v>0.23100000000000001</v>
      </c>
      <c r="K223" s="235">
        <v>52</v>
      </c>
      <c r="L223" s="239">
        <v>3.78</v>
      </c>
      <c r="M223" s="235">
        <f t="shared" si="6"/>
        <v>45.405360000000002</v>
      </c>
      <c r="N223" s="238">
        <v>0</v>
      </c>
      <c r="O223" s="249">
        <f t="shared" si="7"/>
        <v>0</v>
      </c>
      <c r="P223" s="252"/>
      <c r="Q223" s="255" t="s">
        <v>353</v>
      </c>
      <c r="W223" s="228">
        <v>0</v>
      </c>
    </row>
    <row r="224" spans="1:23" s="228" customFormat="1" ht="24" x14ac:dyDescent="0.2">
      <c r="A224" s="246">
        <v>219</v>
      </c>
      <c r="B224" s="235" t="s">
        <v>249</v>
      </c>
      <c r="C224" s="235" t="s">
        <v>534</v>
      </c>
      <c r="D224" s="237" t="s">
        <v>579</v>
      </c>
      <c r="E224" s="236" t="s">
        <v>348</v>
      </c>
      <c r="F224" s="236"/>
      <c r="G224" s="237" t="s">
        <v>243</v>
      </c>
      <c r="H224" s="235" t="s">
        <v>253</v>
      </c>
      <c r="I224" s="235" t="s">
        <v>9</v>
      </c>
      <c r="J224" s="238">
        <v>5</v>
      </c>
      <c r="K224" s="235">
        <v>52</v>
      </c>
      <c r="L224" s="239">
        <v>4.54</v>
      </c>
      <c r="M224" s="235">
        <f t="shared" si="6"/>
        <v>1180.4000000000001</v>
      </c>
      <c r="N224" s="238">
        <v>0</v>
      </c>
      <c r="O224" s="249">
        <f t="shared" si="7"/>
        <v>0</v>
      </c>
      <c r="P224" s="252"/>
      <c r="Q224" s="255" t="s">
        <v>381</v>
      </c>
      <c r="W224" s="228">
        <v>0</v>
      </c>
    </row>
    <row r="225" spans="1:23" s="228" customFormat="1" ht="24" x14ac:dyDescent="0.2">
      <c r="A225" s="246">
        <v>220</v>
      </c>
      <c r="B225" s="235" t="s">
        <v>249</v>
      </c>
      <c r="C225" s="235" t="s">
        <v>534</v>
      </c>
      <c r="D225" s="237" t="s">
        <v>580</v>
      </c>
      <c r="E225" s="236" t="s">
        <v>581</v>
      </c>
      <c r="F225" s="236"/>
      <c r="G225" s="237" t="s">
        <v>237</v>
      </c>
      <c r="H225" s="235" t="s">
        <v>253</v>
      </c>
      <c r="I225" s="235" t="s">
        <v>306</v>
      </c>
      <c r="J225" s="238">
        <v>2.5</v>
      </c>
      <c r="K225" s="235">
        <v>52</v>
      </c>
      <c r="L225" s="239">
        <v>4.8899999999999997</v>
      </c>
      <c r="M225" s="235">
        <f t="shared" si="6"/>
        <v>635.69999999999993</v>
      </c>
      <c r="N225" s="238">
        <v>0</v>
      </c>
      <c r="O225" s="249">
        <f t="shared" si="7"/>
        <v>0</v>
      </c>
      <c r="P225" s="252"/>
      <c r="Q225" s="255" t="s">
        <v>340</v>
      </c>
      <c r="W225" s="228">
        <v>0</v>
      </c>
    </row>
    <row r="226" spans="1:23" s="228" customFormat="1" ht="24" x14ac:dyDescent="0.2">
      <c r="A226" s="246">
        <v>221</v>
      </c>
      <c r="B226" s="235" t="s">
        <v>249</v>
      </c>
      <c r="C226" s="235" t="s">
        <v>534</v>
      </c>
      <c r="D226" s="237" t="s">
        <v>582</v>
      </c>
      <c r="E226" s="236" t="s">
        <v>326</v>
      </c>
      <c r="F226" s="236"/>
      <c r="G226" s="237" t="s">
        <v>234</v>
      </c>
      <c r="H226" s="235"/>
      <c r="I226" s="235" t="s">
        <v>306</v>
      </c>
      <c r="J226" s="238">
        <v>0</v>
      </c>
      <c r="K226" s="235">
        <v>52</v>
      </c>
      <c r="L226" s="239">
        <v>1.59</v>
      </c>
      <c r="M226" s="235">
        <f t="shared" si="6"/>
        <v>0</v>
      </c>
      <c r="N226" s="238">
        <v>1</v>
      </c>
      <c r="O226" s="249">
        <f t="shared" si="7"/>
        <v>0</v>
      </c>
      <c r="P226" s="252"/>
      <c r="Q226" s="255" t="s">
        <v>359</v>
      </c>
      <c r="W226" s="228">
        <v>0</v>
      </c>
    </row>
    <row r="227" spans="1:23" s="228" customFormat="1" ht="24" x14ac:dyDescent="0.2">
      <c r="A227" s="246">
        <v>222</v>
      </c>
      <c r="B227" s="235" t="s">
        <v>249</v>
      </c>
      <c r="C227" s="235" t="s">
        <v>534</v>
      </c>
      <c r="D227" s="237" t="s">
        <v>583</v>
      </c>
      <c r="E227" s="236" t="s">
        <v>418</v>
      </c>
      <c r="F227" s="236"/>
      <c r="G227" s="237" t="s">
        <v>241</v>
      </c>
      <c r="H227" s="235" t="s">
        <v>253</v>
      </c>
      <c r="I227" s="235" t="s">
        <v>27</v>
      </c>
      <c r="J227" s="238">
        <v>1</v>
      </c>
      <c r="K227" s="235">
        <v>52</v>
      </c>
      <c r="L227" s="239">
        <v>19</v>
      </c>
      <c r="M227" s="235">
        <f t="shared" si="6"/>
        <v>988</v>
      </c>
      <c r="N227" s="238">
        <v>0</v>
      </c>
      <c r="O227" s="249">
        <f t="shared" si="7"/>
        <v>0</v>
      </c>
      <c r="P227" s="252"/>
      <c r="Q227" s="255" t="s">
        <v>584</v>
      </c>
      <c r="W227" s="228">
        <v>0</v>
      </c>
    </row>
    <row r="228" spans="1:23" s="228" customFormat="1" ht="24" x14ac:dyDescent="0.2">
      <c r="A228" s="246">
        <v>223</v>
      </c>
      <c r="B228" s="235" t="s">
        <v>249</v>
      </c>
      <c r="C228" s="235" t="s">
        <v>534</v>
      </c>
      <c r="D228" s="237" t="s">
        <v>583</v>
      </c>
      <c r="E228" s="236" t="s">
        <v>309</v>
      </c>
      <c r="F228" s="236"/>
      <c r="G228" s="237" t="s">
        <v>241</v>
      </c>
      <c r="H228" s="235" t="s">
        <v>253</v>
      </c>
      <c r="I228" s="235" t="s">
        <v>27</v>
      </c>
      <c r="J228" s="238">
        <v>1</v>
      </c>
      <c r="K228" s="235">
        <v>52</v>
      </c>
      <c r="L228" s="239">
        <v>14</v>
      </c>
      <c r="M228" s="235">
        <f t="shared" si="6"/>
        <v>728</v>
      </c>
      <c r="N228" s="238">
        <v>0</v>
      </c>
      <c r="O228" s="249">
        <f t="shared" si="7"/>
        <v>0</v>
      </c>
      <c r="P228" s="252"/>
      <c r="Q228" s="255" t="s">
        <v>336</v>
      </c>
      <c r="W228" s="228">
        <v>0</v>
      </c>
    </row>
    <row r="229" spans="1:23" s="228" customFormat="1" ht="24" x14ac:dyDescent="0.2">
      <c r="A229" s="246">
        <v>224</v>
      </c>
      <c r="B229" s="235" t="s">
        <v>249</v>
      </c>
      <c r="C229" s="235" t="s">
        <v>534</v>
      </c>
      <c r="D229" s="237" t="s">
        <v>585</v>
      </c>
      <c r="E229" s="236" t="s">
        <v>305</v>
      </c>
      <c r="F229" s="236"/>
      <c r="G229" s="237" t="s">
        <v>234</v>
      </c>
      <c r="H229" s="235"/>
      <c r="I229" s="235" t="s">
        <v>416</v>
      </c>
      <c r="J229" s="238">
        <v>0</v>
      </c>
      <c r="K229" s="235">
        <v>52</v>
      </c>
      <c r="L229" s="239">
        <v>2.67</v>
      </c>
      <c r="M229" s="235">
        <f t="shared" si="6"/>
        <v>0</v>
      </c>
      <c r="N229" s="238">
        <v>1</v>
      </c>
      <c r="O229" s="249">
        <f t="shared" si="7"/>
        <v>0</v>
      </c>
      <c r="P229" s="252"/>
      <c r="Q229" s="255" t="s">
        <v>377</v>
      </c>
      <c r="W229" s="228">
        <v>0</v>
      </c>
    </row>
    <row r="230" spans="1:23" s="228" customFormat="1" ht="24" x14ac:dyDescent="0.2">
      <c r="A230" s="246">
        <v>225</v>
      </c>
      <c r="B230" s="235" t="s">
        <v>249</v>
      </c>
      <c r="C230" s="235" t="s">
        <v>534</v>
      </c>
      <c r="D230" s="237" t="s">
        <v>586</v>
      </c>
      <c r="E230" s="236" t="s">
        <v>299</v>
      </c>
      <c r="F230" s="236"/>
      <c r="G230" s="237" t="s">
        <v>237</v>
      </c>
      <c r="H230" s="235" t="s">
        <v>253</v>
      </c>
      <c r="I230" s="235" t="s">
        <v>28</v>
      </c>
      <c r="J230" s="238">
        <v>2.5</v>
      </c>
      <c r="K230" s="235">
        <v>52</v>
      </c>
      <c r="L230" s="239">
        <v>9.57</v>
      </c>
      <c r="M230" s="235">
        <f t="shared" si="6"/>
        <v>1244.1000000000001</v>
      </c>
      <c r="N230" s="238">
        <v>0</v>
      </c>
      <c r="O230" s="249">
        <f t="shared" si="7"/>
        <v>0</v>
      </c>
      <c r="P230" s="252"/>
      <c r="Q230" s="255" t="s">
        <v>368</v>
      </c>
      <c r="W230" s="228">
        <v>0</v>
      </c>
    </row>
    <row r="231" spans="1:23" s="228" customFormat="1" ht="24" x14ac:dyDescent="0.2">
      <c r="A231" s="246">
        <v>226</v>
      </c>
      <c r="B231" s="235" t="s">
        <v>249</v>
      </c>
      <c r="C231" s="235" t="s">
        <v>534</v>
      </c>
      <c r="D231" s="237" t="s">
        <v>587</v>
      </c>
      <c r="E231" s="236" t="s">
        <v>272</v>
      </c>
      <c r="F231" s="236"/>
      <c r="G231" s="237" t="s">
        <v>243</v>
      </c>
      <c r="H231" s="235" t="s">
        <v>253</v>
      </c>
      <c r="I231" s="235" t="s">
        <v>9</v>
      </c>
      <c r="J231" s="238">
        <v>5</v>
      </c>
      <c r="K231" s="235">
        <v>52</v>
      </c>
      <c r="L231" s="239">
        <v>9.82</v>
      </c>
      <c r="M231" s="235">
        <f t="shared" si="6"/>
        <v>2553.2000000000003</v>
      </c>
      <c r="N231" s="238">
        <v>0</v>
      </c>
      <c r="O231" s="249">
        <f t="shared" si="7"/>
        <v>0</v>
      </c>
      <c r="P231" s="252"/>
      <c r="Q231" s="255" t="s">
        <v>324</v>
      </c>
      <c r="W231" s="228">
        <v>0</v>
      </c>
    </row>
    <row r="232" spans="1:23" s="228" customFormat="1" ht="24" x14ac:dyDescent="0.2">
      <c r="A232" s="246">
        <v>227</v>
      </c>
      <c r="B232" s="235" t="s">
        <v>249</v>
      </c>
      <c r="C232" s="235" t="s">
        <v>534</v>
      </c>
      <c r="D232" s="237" t="s">
        <v>588</v>
      </c>
      <c r="E232" s="236" t="s">
        <v>269</v>
      </c>
      <c r="F232" s="236"/>
      <c r="G232" s="237" t="s">
        <v>243</v>
      </c>
      <c r="H232" s="235" t="s">
        <v>253</v>
      </c>
      <c r="I232" s="235" t="s">
        <v>9</v>
      </c>
      <c r="J232" s="238">
        <v>5</v>
      </c>
      <c r="K232" s="235">
        <v>52</v>
      </c>
      <c r="L232" s="239">
        <v>7.59</v>
      </c>
      <c r="M232" s="235">
        <f t="shared" si="6"/>
        <v>1973.3999999999999</v>
      </c>
      <c r="N232" s="238">
        <v>0</v>
      </c>
      <c r="O232" s="249">
        <f t="shared" si="7"/>
        <v>0</v>
      </c>
      <c r="P232" s="252"/>
      <c r="Q232" s="255" t="s">
        <v>327</v>
      </c>
      <c r="W232" s="228">
        <v>0</v>
      </c>
    </row>
    <row r="233" spans="1:23" s="228" customFormat="1" ht="24" x14ac:dyDescent="0.2">
      <c r="A233" s="246">
        <v>228</v>
      </c>
      <c r="B233" s="235" t="s">
        <v>249</v>
      </c>
      <c r="C233" s="235" t="s">
        <v>534</v>
      </c>
      <c r="D233" s="237" t="s">
        <v>589</v>
      </c>
      <c r="E233" s="236" t="s">
        <v>299</v>
      </c>
      <c r="F233" s="236"/>
      <c r="G233" s="237" t="s">
        <v>237</v>
      </c>
      <c r="H233" s="235" t="s">
        <v>253</v>
      </c>
      <c r="I233" s="235" t="s">
        <v>28</v>
      </c>
      <c r="J233" s="238">
        <v>2.5</v>
      </c>
      <c r="K233" s="235">
        <v>52</v>
      </c>
      <c r="L233" s="239">
        <v>59.79</v>
      </c>
      <c r="M233" s="235">
        <f t="shared" si="6"/>
        <v>7772.7</v>
      </c>
      <c r="N233" s="238">
        <v>0</v>
      </c>
      <c r="O233" s="249">
        <f t="shared" si="7"/>
        <v>0</v>
      </c>
      <c r="P233" s="252"/>
      <c r="Q233" s="255" t="s">
        <v>342</v>
      </c>
      <c r="W233" s="228">
        <v>0</v>
      </c>
    </row>
    <row r="234" spans="1:23" s="228" customFormat="1" ht="24" x14ac:dyDescent="0.2">
      <c r="A234" s="246">
        <v>229</v>
      </c>
      <c r="B234" s="235" t="s">
        <v>249</v>
      </c>
      <c r="C234" s="235" t="s">
        <v>534</v>
      </c>
      <c r="D234" s="237" t="s">
        <v>590</v>
      </c>
      <c r="E234" s="236" t="s">
        <v>252</v>
      </c>
      <c r="F234" s="236"/>
      <c r="G234" s="237" t="s">
        <v>235</v>
      </c>
      <c r="H234" s="235" t="s">
        <v>253</v>
      </c>
      <c r="I234" s="235" t="s">
        <v>28</v>
      </c>
      <c r="J234" s="238">
        <v>1</v>
      </c>
      <c r="K234" s="235">
        <v>52</v>
      </c>
      <c r="L234" s="239">
        <v>39.270000000000003</v>
      </c>
      <c r="M234" s="235">
        <f t="shared" si="6"/>
        <v>2042.0400000000002</v>
      </c>
      <c r="N234" s="238">
        <v>0</v>
      </c>
      <c r="O234" s="249">
        <f t="shared" si="7"/>
        <v>0</v>
      </c>
      <c r="P234" s="252"/>
      <c r="Q234" s="255" t="s">
        <v>330</v>
      </c>
      <c r="W234" s="228">
        <v>0</v>
      </c>
    </row>
    <row r="235" spans="1:23" s="228" customFormat="1" ht="24" x14ac:dyDescent="0.2">
      <c r="A235" s="246">
        <v>230</v>
      </c>
      <c r="B235" s="235" t="s">
        <v>249</v>
      </c>
      <c r="C235" s="235" t="s">
        <v>534</v>
      </c>
      <c r="D235" s="237" t="s">
        <v>591</v>
      </c>
      <c r="E235" s="236" t="s">
        <v>252</v>
      </c>
      <c r="F235" s="236"/>
      <c r="G235" s="237" t="s">
        <v>235</v>
      </c>
      <c r="H235" s="235" t="s">
        <v>253</v>
      </c>
      <c r="I235" s="235" t="s">
        <v>28</v>
      </c>
      <c r="J235" s="238">
        <v>1</v>
      </c>
      <c r="K235" s="235">
        <v>52</v>
      </c>
      <c r="L235" s="239">
        <v>39.24</v>
      </c>
      <c r="M235" s="235">
        <f t="shared" si="6"/>
        <v>2040.48</v>
      </c>
      <c r="N235" s="238">
        <v>0</v>
      </c>
      <c r="O235" s="249">
        <f t="shared" si="7"/>
        <v>0</v>
      </c>
      <c r="P235" s="252"/>
      <c r="Q235" s="255" t="s">
        <v>319</v>
      </c>
      <c r="W235" s="228">
        <v>0</v>
      </c>
    </row>
    <row r="236" spans="1:23" s="228" customFormat="1" ht="24" x14ac:dyDescent="0.2">
      <c r="A236" s="246">
        <v>231</v>
      </c>
      <c r="B236" s="235" t="s">
        <v>249</v>
      </c>
      <c r="C236" s="235" t="s">
        <v>534</v>
      </c>
      <c r="D236" s="237" t="s">
        <v>592</v>
      </c>
      <c r="E236" s="236" t="s">
        <v>252</v>
      </c>
      <c r="F236" s="236"/>
      <c r="G236" s="237" t="s">
        <v>235</v>
      </c>
      <c r="H236" s="235" t="s">
        <v>253</v>
      </c>
      <c r="I236" s="235" t="s">
        <v>28</v>
      </c>
      <c r="J236" s="238">
        <v>1</v>
      </c>
      <c r="K236" s="235">
        <v>52</v>
      </c>
      <c r="L236" s="239">
        <v>22.79</v>
      </c>
      <c r="M236" s="235">
        <f t="shared" si="6"/>
        <v>1185.08</v>
      </c>
      <c r="N236" s="238">
        <v>0</v>
      </c>
      <c r="O236" s="249">
        <f t="shared" si="7"/>
        <v>0</v>
      </c>
      <c r="P236" s="252"/>
      <c r="Q236" s="255" t="s">
        <v>379</v>
      </c>
      <c r="W236" s="228">
        <v>0</v>
      </c>
    </row>
    <row r="237" spans="1:23" s="228" customFormat="1" ht="24" x14ac:dyDescent="0.2">
      <c r="A237" s="246">
        <v>232</v>
      </c>
      <c r="B237" s="235" t="s">
        <v>249</v>
      </c>
      <c r="C237" s="235" t="s">
        <v>534</v>
      </c>
      <c r="D237" s="237" t="s">
        <v>593</v>
      </c>
      <c r="E237" s="236" t="s">
        <v>252</v>
      </c>
      <c r="F237" s="236"/>
      <c r="G237" s="237" t="s">
        <v>235</v>
      </c>
      <c r="H237" s="235" t="s">
        <v>253</v>
      </c>
      <c r="I237" s="235" t="s">
        <v>28</v>
      </c>
      <c r="J237" s="238">
        <v>1</v>
      </c>
      <c r="K237" s="235">
        <v>52</v>
      </c>
      <c r="L237" s="239">
        <v>18.489999999999998</v>
      </c>
      <c r="M237" s="235">
        <f t="shared" si="6"/>
        <v>961.4799999999999</v>
      </c>
      <c r="N237" s="238">
        <v>0</v>
      </c>
      <c r="O237" s="249">
        <f t="shared" si="7"/>
        <v>0</v>
      </c>
      <c r="P237" s="252"/>
      <c r="Q237" s="255" t="s">
        <v>390</v>
      </c>
      <c r="W237" s="228">
        <v>0</v>
      </c>
    </row>
    <row r="238" spans="1:23" s="228" customFormat="1" ht="24" x14ac:dyDescent="0.2">
      <c r="A238" s="246">
        <v>233</v>
      </c>
      <c r="B238" s="235" t="s">
        <v>249</v>
      </c>
      <c r="C238" s="235" t="s">
        <v>534</v>
      </c>
      <c r="D238" s="237" t="s">
        <v>594</v>
      </c>
      <c r="E238" s="236" t="s">
        <v>252</v>
      </c>
      <c r="F238" s="236"/>
      <c r="G238" s="237" t="s">
        <v>235</v>
      </c>
      <c r="H238" s="235" t="s">
        <v>253</v>
      </c>
      <c r="I238" s="235" t="s">
        <v>28</v>
      </c>
      <c r="J238" s="238">
        <v>1</v>
      </c>
      <c r="K238" s="235">
        <v>52</v>
      </c>
      <c r="L238" s="239">
        <v>19.13</v>
      </c>
      <c r="M238" s="235">
        <f t="shared" si="6"/>
        <v>994.76</v>
      </c>
      <c r="N238" s="238">
        <v>0</v>
      </c>
      <c r="O238" s="249">
        <f t="shared" si="7"/>
        <v>0</v>
      </c>
      <c r="P238" s="252"/>
      <c r="Q238" s="255" t="s">
        <v>321</v>
      </c>
      <c r="W238" s="228">
        <v>0</v>
      </c>
    </row>
    <row r="239" spans="1:23" s="228" customFormat="1" ht="24" x14ac:dyDescent="0.2">
      <c r="A239" s="246">
        <v>234</v>
      </c>
      <c r="B239" s="235" t="s">
        <v>249</v>
      </c>
      <c r="C239" s="235" t="s">
        <v>534</v>
      </c>
      <c r="D239" s="237" t="s">
        <v>595</v>
      </c>
      <c r="E239" s="236" t="s">
        <v>252</v>
      </c>
      <c r="F239" s="236"/>
      <c r="G239" s="237" t="s">
        <v>235</v>
      </c>
      <c r="H239" s="235" t="s">
        <v>253</v>
      </c>
      <c r="I239" s="235" t="s">
        <v>28</v>
      </c>
      <c r="J239" s="238">
        <v>1</v>
      </c>
      <c r="K239" s="235">
        <v>52</v>
      </c>
      <c r="L239" s="239">
        <v>19.52</v>
      </c>
      <c r="M239" s="235">
        <f t="shared" si="6"/>
        <v>1015.04</v>
      </c>
      <c r="N239" s="238">
        <v>0</v>
      </c>
      <c r="O239" s="249">
        <f t="shared" si="7"/>
        <v>0</v>
      </c>
      <c r="P239" s="252"/>
      <c r="Q239" s="255" t="s">
        <v>332</v>
      </c>
      <c r="W239" s="228">
        <v>0</v>
      </c>
    </row>
    <row r="240" spans="1:23" s="228" customFormat="1" ht="24" x14ac:dyDescent="0.2">
      <c r="A240" s="246">
        <v>235</v>
      </c>
      <c r="B240" s="235" t="s">
        <v>249</v>
      </c>
      <c r="C240" s="235" t="s">
        <v>534</v>
      </c>
      <c r="D240" s="237" t="s">
        <v>596</v>
      </c>
      <c r="E240" s="236" t="s">
        <v>252</v>
      </c>
      <c r="F240" s="236"/>
      <c r="G240" s="237" t="s">
        <v>235</v>
      </c>
      <c r="H240" s="235" t="s">
        <v>253</v>
      </c>
      <c r="I240" s="235" t="s">
        <v>28</v>
      </c>
      <c r="J240" s="238">
        <v>1</v>
      </c>
      <c r="K240" s="235">
        <v>52</v>
      </c>
      <c r="L240" s="239">
        <v>30.66</v>
      </c>
      <c r="M240" s="235">
        <f t="shared" si="6"/>
        <v>1594.32</v>
      </c>
      <c r="N240" s="238">
        <v>0</v>
      </c>
      <c r="O240" s="249">
        <f t="shared" si="7"/>
        <v>0</v>
      </c>
      <c r="P240" s="252"/>
      <c r="Q240" s="255" t="s">
        <v>334</v>
      </c>
      <c r="W240" s="228">
        <v>0</v>
      </c>
    </row>
    <row r="241" spans="1:23" s="228" customFormat="1" ht="24" x14ac:dyDescent="0.2">
      <c r="A241" s="246">
        <v>236</v>
      </c>
      <c r="B241" s="235" t="s">
        <v>249</v>
      </c>
      <c r="C241" s="235" t="s">
        <v>597</v>
      </c>
      <c r="D241" s="237" t="s">
        <v>598</v>
      </c>
      <c r="E241" s="236" t="s">
        <v>599</v>
      </c>
      <c r="F241" s="236"/>
      <c r="G241" s="237" t="s">
        <v>237</v>
      </c>
      <c r="H241" s="235" t="s">
        <v>253</v>
      </c>
      <c r="I241" s="235" t="s">
        <v>352</v>
      </c>
      <c r="J241" s="238">
        <v>2.5</v>
      </c>
      <c r="K241" s="235">
        <v>52</v>
      </c>
      <c r="L241" s="239">
        <v>5</v>
      </c>
      <c r="M241" s="235">
        <f t="shared" si="6"/>
        <v>650</v>
      </c>
      <c r="N241" s="238">
        <v>0</v>
      </c>
      <c r="O241" s="249">
        <f t="shared" si="7"/>
        <v>0</v>
      </c>
      <c r="P241" s="252"/>
      <c r="Q241" s="255" t="s">
        <v>254</v>
      </c>
      <c r="W241" s="228">
        <v>0</v>
      </c>
    </row>
    <row r="242" spans="1:23" s="228" customFormat="1" ht="24" x14ac:dyDescent="0.2">
      <c r="A242" s="246">
        <v>237</v>
      </c>
      <c r="B242" s="235" t="s">
        <v>249</v>
      </c>
      <c r="C242" s="235" t="s">
        <v>597</v>
      </c>
      <c r="D242" s="237" t="s">
        <v>600</v>
      </c>
      <c r="E242" s="236" t="s">
        <v>601</v>
      </c>
      <c r="F242" s="236"/>
      <c r="G242" s="237" t="s">
        <v>234</v>
      </c>
      <c r="H242" s="235"/>
      <c r="I242" s="235" t="s">
        <v>306</v>
      </c>
      <c r="J242" s="238">
        <v>0</v>
      </c>
      <c r="K242" s="235">
        <v>52</v>
      </c>
      <c r="L242" s="239">
        <v>12.72</v>
      </c>
      <c r="M242" s="235">
        <f t="shared" si="6"/>
        <v>0</v>
      </c>
      <c r="N242" s="238">
        <v>1</v>
      </c>
      <c r="O242" s="249">
        <f t="shared" si="7"/>
        <v>0</v>
      </c>
      <c r="P242" s="252"/>
      <c r="Q242" s="255" t="s">
        <v>256</v>
      </c>
      <c r="W242" s="228">
        <v>0</v>
      </c>
    </row>
    <row r="243" spans="1:23" s="228" customFormat="1" ht="24" x14ac:dyDescent="0.2">
      <c r="A243" s="246">
        <v>238</v>
      </c>
      <c r="B243" s="235" t="s">
        <v>249</v>
      </c>
      <c r="C243" s="235" t="s">
        <v>597</v>
      </c>
      <c r="D243" s="237" t="s">
        <v>598</v>
      </c>
      <c r="E243" s="236" t="s">
        <v>602</v>
      </c>
      <c r="F243" s="236"/>
      <c r="G243" s="237" t="s">
        <v>241</v>
      </c>
      <c r="H243" s="235" t="s">
        <v>253</v>
      </c>
      <c r="I243" s="235" t="s">
        <v>352</v>
      </c>
      <c r="J243" s="238">
        <v>1</v>
      </c>
      <c r="K243" s="235">
        <v>52</v>
      </c>
      <c r="L243" s="239">
        <v>20</v>
      </c>
      <c r="M243" s="235">
        <f t="shared" si="6"/>
        <v>1040</v>
      </c>
      <c r="N243" s="238">
        <v>0</v>
      </c>
      <c r="O243" s="249">
        <f t="shared" si="7"/>
        <v>0</v>
      </c>
      <c r="P243" s="252"/>
      <c r="Q243" s="255" t="s">
        <v>603</v>
      </c>
      <c r="W243" s="228">
        <v>0</v>
      </c>
    </row>
    <row r="244" spans="1:23" s="228" customFormat="1" ht="24" x14ac:dyDescent="0.2">
      <c r="A244" s="246">
        <v>239</v>
      </c>
      <c r="B244" s="235" t="s">
        <v>249</v>
      </c>
      <c r="C244" s="235" t="s">
        <v>391</v>
      </c>
      <c r="D244" s="237" t="s">
        <v>604</v>
      </c>
      <c r="E244" s="236" t="s">
        <v>252</v>
      </c>
      <c r="F244" s="236"/>
      <c r="G244" s="237" t="s">
        <v>234</v>
      </c>
      <c r="H244" s="235"/>
      <c r="I244" s="235" t="s">
        <v>28</v>
      </c>
      <c r="J244" s="238">
        <v>0</v>
      </c>
      <c r="K244" s="235">
        <v>52</v>
      </c>
      <c r="L244" s="239">
        <v>17.07</v>
      </c>
      <c r="M244" s="235">
        <f t="shared" si="6"/>
        <v>0</v>
      </c>
      <c r="N244" s="238">
        <v>1</v>
      </c>
      <c r="O244" s="249">
        <f t="shared" si="7"/>
        <v>0</v>
      </c>
      <c r="P244" s="252"/>
      <c r="Q244" s="255" t="s">
        <v>531</v>
      </c>
      <c r="W244" s="228">
        <v>0</v>
      </c>
    </row>
    <row r="245" spans="1:23" s="228" customFormat="1" ht="24" x14ac:dyDescent="0.2">
      <c r="A245" s="246">
        <v>240</v>
      </c>
      <c r="B245" s="235" t="s">
        <v>249</v>
      </c>
      <c r="C245" s="235" t="s">
        <v>391</v>
      </c>
      <c r="D245" s="237" t="s">
        <v>605</v>
      </c>
      <c r="E245" s="236" t="s">
        <v>272</v>
      </c>
      <c r="F245" s="236"/>
      <c r="G245" s="237" t="s">
        <v>234</v>
      </c>
      <c r="H245" s="235"/>
      <c r="I245" s="235" t="s">
        <v>9</v>
      </c>
      <c r="J245" s="238">
        <v>0</v>
      </c>
      <c r="K245" s="235">
        <v>52</v>
      </c>
      <c r="L245" s="239">
        <v>7.74</v>
      </c>
      <c r="M245" s="235">
        <f t="shared" si="6"/>
        <v>0</v>
      </c>
      <c r="N245" s="238">
        <v>1</v>
      </c>
      <c r="O245" s="249">
        <f t="shared" si="7"/>
        <v>0</v>
      </c>
      <c r="P245" s="252"/>
      <c r="Q245" s="255" t="s">
        <v>489</v>
      </c>
      <c r="W245" s="228">
        <v>0</v>
      </c>
    </row>
    <row r="246" spans="1:23" s="228" customFormat="1" ht="24" x14ac:dyDescent="0.2">
      <c r="A246" s="246">
        <v>241</v>
      </c>
      <c r="B246" s="235" t="s">
        <v>249</v>
      </c>
      <c r="C246" s="235" t="s">
        <v>391</v>
      </c>
      <c r="D246" s="237" t="s">
        <v>606</v>
      </c>
      <c r="E246" s="236" t="s">
        <v>607</v>
      </c>
      <c r="F246" s="236"/>
      <c r="G246" s="237" t="s">
        <v>234</v>
      </c>
      <c r="H246" s="235"/>
      <c r="I246" s="235" t="s">
        <v>306</v>
      </c>
      <c r="J246" s="238">
        <v>0</v>
      </c>
      <c r="K246" s="235">
        <v>52</v>
      </c>
      <c r="L246" s="239">
        <v>29.2</v>
      </c>
      <c r="M246" s="235">
        <f t="shared" si="6"/>
        <v>0</v>
      </c>
      <c r="N246" s="238">
        <v>1</v>
      </c>
      <c r="O246" s="249">
        <f t="shared" si="7"/>
        <v>0</v>
      </c>
      <c r="P246" s="252"/>
      <c r="Q246" s="255" t="s">
        <v>608</v>
      </c>
      <c r="W246" s="228">
        <v>0</v>
      </c>
    </row>
    <row r="247" spans="1:23" s="228" customFormat="1" ht="24" x14ac:dyDescent="0.2">
      <c r="A247" s="246">
        <v>242</v>
      </c>
      <c r="B247" s="235" t="s">
        <v>249</v>
      </c>
      <c r="C247" s="235" t="s">
        <v>391</v>
      </c>
      <c r="D247" s="237" t="s">
        <v>609</v>
      </c>
      <c r="E247" s="236" t="s">
        <v>299</v>
      </c>
      <c r="F247" s="236"/>
      <c r="G247" s="237" t="s">
        <v>234</v>
      </c>
      <c r="H247" s="235"/>
      <c r="I247" s="235" t="s">
        <v>28</v>
      </c>
      <c r="J247" s="238">
        <v>0</v>
      </c>
      <c r="K247" s="235">
        <v>52</v>
      </c>
      <c r="L247" s="239">
        <v>68.989999999999995</v>
      </c>
      <c r="M247" s="235">
        <f t="shared" si="6"/>
        <v>0</v>
      </c>
      <c r="N247" s="238">
        <v>1</v>
      </c>
      <c r="O247" s="249">
        <f t="shared" si="7"/>
        <v>0</v>
      </c>
      <c r="P247" s="252"/>
      <c r="Q247" s="255" t="s">
        <v>610</v>
      </c>
      <c r="W247" s="228">
        <v>0</v>
      </c>
    </row>
    <row r="248" spans="1:23" s="228" customFormat="1" ht="24" x14ac:dyDescent="0.2">
      <c r="A248" s="246">
        <v>243</v>
      </c>
      <c r="B248" s="235" t="s">
        <v>249</v>
      </c>
      <c r="C248" s="235" t="s">
        <v>391</v>
      </c>
      <c r="D248" s="237" t="s">
        <v>611</v>
      </c>
      <c r="E248" s="236" t="s">
        <v>348</v>
      </c>
      <c r="F248" s="236"/>
      <c r="G248" s="237" t="s">
        <v>234</v>
      </c>
      <c r="H248" s="235"/>
      <c r="I248" s="235" t="s">
        <v>9</v>
      </c>
      <c r="J248" s="238">
        <v>0</v>
      </c>
      <c r="K248" s="235">
        <v>52</v>
      </c>
      <c r="L248" s="239">
        <v>3.34</v>
      </c>
      <c r="M248" s="235">
        <f t="shared" si="6"/>
        <v>0</v>
      </c>
      <c r="N248" s="238">
        <v>1</v>
      </c>
      <c r="O248" s="249">
        <f t="shared" si="7"/>
        <v>0</v>
      </c>
      <c r="P248" s="252"/>
      <c r="Q248" s="255" t="s">
        <v>612</v>
      </c>
      <c r="W248" s="228">
        <v>0</v>
      </c>
    </row>
    <row r="249" spans="1:23" s="228" customFormat="1" ht="24" x14ac:dyDescent="0.2">
      <c r="A249" s="246">
        <v>244</v>
      </c>
      <c r="B249" s="235" t="s">
        <v>249</v>
      </c>
      <c r="C249" s="235" t="s">
        <v>391</v>
      </c>
      <c r="D249" s="237" t="s">
        <v>613</v>
      </c>
      <c r="E249" s="236" t="s">
        <v>252</v>
      </c>
      <c r="F249" s="236"/>
      <c r="G249" s="237" t="s">
        <v>234</v>
      </c>
      <c r="H249" s="235"/>
      <c r="I249" s="235" t="s">
        <v>28</v>
      </c>
      <c r="J249" s="238">
        <v>0</v>
      </c>
      <c r="K249" s="235">
        <v>52</v>
      </c>
      <c r="L249" s="239">
        <v>28.93</v>
      </c>
      <c r="M249" s="235">
        <f t="shared" si="6"/>
        <v>0</v>
      </c>
      <c r="N249" s="238">
        <v>1</v>
      </c>
      <c r="O249" s="249">
        <f t="shared" si="7"/>
        <v>0</v>
      </c>
      <c r="P249" s="252"/>
      <c r="Q249" s="255" t="s">
        <v>529</v>
      </c>
      <c r="W249" s="228">
        <v>0</v>
      </c>
    </row>
    <row r="250" spans="1:23" s="228" customFormat="1" ht="24" x14ac:dyDescent="0.2">
      <c r="A250" s="246">
        <v>245</v>
      </c>
      <c r="B250" s="235" t="s">
        <v>249</v>
      </c>
      <c r="C250" s="235" t="s">
        <v>391</v>
      </c>
      <c r="D250" s="237" t="s">
        <v>614</v>
      </c>
      <c r="E250" s="236" t="s">
        <v>269</v>
      </c>
      <c r="F250" s="236"/>
      <c r="G250" s="237" t="s">
        <v>234</v>
      </c>
      <c r="H250" s="235"/>
      <c r="I250" s="235" t="s">
        <v>9</v>
      </c>
      <c r="J250" s="238">
        <v>0</v>
      </c>
      <c r="K250" s="235">
        <v>52</v>
      </c>
      <c r="L250" s="239">
        <v>10.69</v>
      </c>
      <c r="M250" s="235">
        <f t="shared" si="6"/>
        <v>0</v>
      </c>
      <c r="N250" s="238">
        <v>1</v>
      </c>
      <c r="O250" s="249">
        <f t="shared" si="7"/>
        <v>0</v>
      </c>
      <c r="P250" s="252"/>
      <c r="Q250" s="255" t="s">
        <v>522</v>
      </c>
      <c r="W250" s="228">
        <v>0</v>
      </c>
    </row>
    <row r="251" spans="1:23" s="228" customFormat="1" ht="24" x14ac:dyDescent="0.2">
      <c r="A251" s="246">
        <v>246</v>
      </c>
      <c r="B251" s="235" t="s">
        <v>249</v>
      </c>
      <c r="C251" s="235" t="s">
        <v>391</v>
      </c>
      <c r="D251" s="237" t="s">
        <v>615</v>
      </c>
      <c r="E251" s="236" t="s">
        <v>616</v>
      </c>
      <c r="F251" s="236"/>
      <c r="G251" s="237" t="s">
        <v>234</v>
      </c>
      <c r="H251" s="235"/>
      <c r="I251" s="235" t="s">
        <v>28</v>
      </c>
      <c r="J251" s="238">
        <v>0</v>
      </c>
      <c r="K251" s="235">
        <v>52</v>
      </c>
      <c r="L251" s="239">
        <v>7.01</v>
      </c>
      <c r="M251" s="235">
        <f t="shared" si="6"/>
        <v>0</v>
      </c>
      <c r="N251" s="238">
        <v>1</v>
      </c>
      <c r="O251" s="249">
        <f t="shared" si="7"/>
        <v>0</v>
      </c>
      <c r="P251" s="252"/>
      <c r="Q251" s="255" t="s">
        <v>617</v>
      </c>
      <c r="W251" s="228">
        <v>0</v>
      </c>
    </row>
    <row r="252" spans="1:23" s="228" customFormat="1" ht="24" x14ac:dyDescent="0.2">
      <c r="A252" s="246">
        <v>247</v>
      </c>
      <c r="B252" s="235" t="s">
        <v>249</v>
      </c>
      <c r="C252" s="235" t="s">
        <v>391</v>
      </c>
      <c r="D252" s="237" t="s">
        <v>618</v>
      </c>
      <c r="E252" s="236" t="s">
        <v>299</v>
      </c>
      <c r="F252" s="236"/>
      <c r="G252" s="237" t="s">
        <v>234</v>
      </c>
      <c r="H252" s="235"/>
      <c r="I252" s="235" t="s">
        <v>28</v>
      </c>
      <c r="J252" s="238">
        <v>0</v>
      </c>
      <c r="K252" s="235">
        <v>52</v>
      </c>
      <c r="L252" s="239">
        <v>33.11</v>
      </c>
      <c r="M252" s="235">
        <f t="shared" si="6"/>
        <v>0</v>
      </c>
      <c r="N252" s="238">
        <v>1</v>
      </c>
      <c r="O252" s="249">
        <f t="shared" si="7"/>
        <v>0</v>
      </c>
      <c r="P252" s="252"/>
      <c r="Q252" s="255" t="s">
        <v>619</v>
      </c>
      <c r="W252" s="228">
        <v>0</v>
      </c>
    </row>
    <row r="253" spans="1:23" s="228" customFormat="1" ht="24" x14ac:dyDescent="0.2">
      <c r="A253" s="246">
        <v>248</v>
      </c>
      <c r="B253" s="235" t="s">
        <v>249</v>
      </c>
      <c r="C253" s="235" t="s">
        <v>391</v>
      </c>
      <c r="D253" s="237" t="s">
        <v>620</v>
      </c>
      <c r="E253" s="236" t="s">
        <v>299</v>
      </c>
      <c r="F253" s="236"/>
      <c r="G253" s="237" t="s">
        <v>234</v>
      </c>
      <c r="H253" s="235"/>
      <c r="I253" s="235" t="s">
        <v>28</v>
      </c>
      <c r="J253" s="238">
        <v>0</v>
      </c>
      <c r="K253" s="235">
        <v>52</v>
      </c>
      <c r="L253" s="239">
        <v>17.260000000000002</v>
      </c>
      <c r="M253" s="235">
        <f t="shared" si="6"/>
        <v>0</v>
      </c>
      <c r="N253" s="238">
        <v>1</v>
      </c>
      <c r="O253" s="249">
        <f t="shared" si="7"/>
        <v>0</v>
      </c>
      <c r="P253" s="252"/>
      <c r="Q253" s="255" t="s">
        <v>621</v>
      </c>
      <c r="W253" s="228">
        <v>0</v>
      </c>
    </row>
    <row r="254" spans="1:23" s="228" customFormat="1" ht="24" x14ac:dyDescent="0.2">
      <c r="A254" s="246">
        <v>249</v>
      </c>
      <c r="B254" s="235" t="s">
        <v>249</v>
      </c>
      <c r="C254" s="235" t="s">
        <v>391</v>
      </c>
      <c r="D254" s="237" t="s">
        <v>622</v>
      </c>
      <c r="E254" s="236" t="s">
        <v>623</v>
      </c>
      <c r="F254" s="236"/>
      <c r="G254" s="237" t="s">
        <v>234</v>
      </c>
      <c r="H254" s="235"/>
      <c r="I254" s="235" t="s">
        <v>28</v>
      </c>
      <c r="J254" s="238">
        <v>0</v>
      </c>
      <c r="K254" s="235">
        <v>52</v>
      </c>
      <c r="L254" s="239">
        <v>44.92</v>
      </c>
      <c r="M254" s="235">
        <f t="shared" si="6"/>
        <v>0</v>
      </c>
      <c r="N254" s="238">
        <v>1</v>
      </c>
      <c r="O254" s="249">
        <f t="shared" si="7"/>
        <v>0</v>
      </c>
      <c r="P254" s="252"/>
      <c r="Q254" s="255" t="s">
        <v>624</v>
      </c>
      <c r="W254" s="228">
        <v>0</v>
      </c>
    </row>
    <row r="255" spans="1:23" s="228" customFormat="1" ht="24" x14ac:dyDescent="0.2">
      <c r="A255" s="246">
        <v>250</v>
      </c>
      <c r="B255" s="235" t="s">
        <v>249</v>
      </c>
      <c r="C255" s="235" t="s">
        <v>391</v>
      </c>
      <c r="D255" s="237" t="s">
        <v>625</v>
      </c>
      <c r="E255" s="236" t="s">
        <v>626</v>
      </c>
      <c r="F255" s="236"/>
      <c r="G255" s="237" t="s">
        <v>234</v>
      </c>
      <c r="H255" s="235"/>
      <c r="I255" s="235" t="s">
        <v>27</v>
      </c>
      <c r="J255" s="238">
        <v>0</v>
      </c>
      <c r="K255" s="235">
        <v>52</v>
      </c>
      <c r="L255" s="239">
        <v>5.88</v>
      </c>
      <c r="M255" s="235">
        <f t="shared" si="6"/>
        <v>0</v>
      </c>
      <c r="N255" s="238">
        <v>1</v>
      </c>
      <c r="O255" s="249">
        <f t="shared" si="7"/>
        <v>0</v>
      </c>
      <c r="P255" s="252"/>
      <c r="Q255" s="255" t="s">
        <v>627</v>
      </c>
      <c r="W255" s="228">
        <v>0</v>
      </c>
    </row>
    <row r="256" spans="1:23" s="228" customFormat="1" ht="24" x14ac:dyDescent="0.2">
      <c r="A256" s="246">
        <v>251</v>
      </c>
      <c r="B256" s="235" t="s">
        <v>249</v>
      </c>
      <c r="C256" s="235" t="s">
        <v>391</v>
      </c>
      <c r="D256" s="237" t="s">
        <v>628</v>
      </c>
      <c r="E256" s="236" t="s">
        <v>626</v>
      </c>
      <c r="F256" s="236"/>
      <c r="G256" s="237" t="s">
        <v>234</v>
      </c>
      <c r="H256" s="235"/>
      <c r="I256" s="235" t="s">
        <v>27</v>
      </c>
      <c r="J256" s="238">
        <v>0</v>
      </c>
      <c r="K256" s="235">
        <v>52</v>
      </c>
      <c r="L256" s="239">
        <v>8.64</v>
      </c>
      <c r="M256" s="235">
        <f t="shared" si="6"/>
        <v>0</v>
      </c>
      <c r="N256" s="238">
        <v>1</v>
      </c>
      <c r="O256" s="249">
        <f t="shared" si="7"/>
        <v>0</v>
      </c>
      <c r="P256" s="252"/>
      <c r="Q256" s="255" t="s">
        <v>629</v>
      </c>
      <c r="W256" s="228">
        <v>0</v>
      </c>
    </row>
    <row r="257" spans="1:23" s="228" customFormat="1" ht="24" x14ac:dyDescent="0.2">
      <c r="A257" s="246">
        <v>252</v>
      </c>
      <c r="B257" s="235" t="s">
        <v>249</v>
      </c>
      <c r="C257" s="235" t="s">
        <v>391</v>
      </c>
      <c r="D257" s="237" t="s">
        <v>630</v>
      </c>
      <c r="E257" s="236" t="s">
        <v>631</v>
      </c>
      <c r="F257" s="236"/>
      <c r="G257" s="237" t="s">
        <v>234</v>
      </c>
      <c r="H257" s="235"/>
      <c r="I257" s="235" t="s">
        <v>28</v>
      </c>
      <c r="J257" s="238">
        <v>0</v>
      </c>
      <c r="K257" s="235">
        <v>52</v>
      </c>
      <c r="L257" s="239">
        <v>4.53</v>
      </c>
      <c r="M257" s="235">
        <f t="shared" si="6"/>
        <v>0</v>
      </c>
      <c r="N257" s="238">
        <v>1</v>
      </c>
      <c r="O257" s="249">
        <f t="shared" si="7"/>
        <v>0</v>
      </c>
      <c r="P257" s="252"/>
      <c r="Q257" s="255" t="s">
        <v>632</v>
      </c>
      <c r="W257" s="228">
        <v>0</v>
      </c>
    </row>
    <row r="258" spans="1:23" s="228" customFormat="1" ht="24" x14ac:dyDescent="0.2">
      <c r="A258" s="246">
        <v>253</v>
      </c>
      <c r="B258" s="235" t="s">
        <v>249</v>
      </c>
      <c r="C258" s="235" t="s">
        <v>391</v>
      </c>
      <c r="D258" s="237" t="s">
        <v>633</v>
      </c>
      <c r="E258" s="236" t="s">
        <v>634</v>
      </c>
      <c r="F258" s="236"/>
      <c r="G258" s="237" t="s">
        <v>234</v>
      </c>
      <c r="H258" s="235"/>
      <c r="I258" s="235" t="s">
        <v>9</v>
      </c>
      <c r="J258" s="238">
        <v>0</v>
      </c>
      <c r="K258" s="235">
        <v>52</v>
      </c>
      <c r="L258" s="239">
        <v>9.6</v>
      </c>
      <c r="M258" s="235">
        <f t="shared" si="6"/>
        <v>0</v>
      </c>
      <c r="N258" s="238">
        <v>1</v>
      </c>
      <c r="O258" s="249">
        <f t="shared" si="7"/>
        <v>0</v>
      </c>
      <c r="P258" s="252"/>
      <c r="Q258" s="255" t="s">
        <v>635</v>
      </c>
      <c r="W258" s="228">
        <v>0</v>
      </c>
    </row>
    <row r="259" spans="1:23" s="228" customFormat="1" ht="24" x14ac:dyDescent="0.2">
      <c r="A259" s="246">
        <v>254</v>
      </c>
      <c r="B259" s="235" t="s">
        <v>249</v>
      </c>
      <c r="C259" s="235" t="s">
        <v>391</v>
      </c>
      <c r="D259" s="237" t="s">
        <v>636</v>
      </c>
      <c r="E259" s="236" t="s">
        <v>637</v>
      </c>
      <c r="F259" s="236"/>
      <c r="G259" s="237" t="s">
        <v>234</v>
      </c>
      <c r="H259" s="235"/>
      <c r="I259" s="235" t="s">
        <v>9</v>
      </c>
      <c r="J259" s="238">
        <v>0</v>
      </c>
      <c r="K259" s="235">
        <v>52</v>
      </c>
      <c r="L259" s="239">
        <v>5.5</v>
      </c>
      <c r="M259" s="235">
        <f t="shared" si="6"/>
        <v>0</v>
      </c>
      <c r="N259" s="238">
        <v>1</v>
      </c>
      <c r="O259" s="249">
        <f t="shared" si="7"/>
        <v>0</v>
      </c>
      <c r="P259" s="252"/>
      <c r="Q259" s="255" t="s">
        <v>638</v>
      </c>
      <c r="W259" s="228">
        <v>0</v>
      </c>
    </row>
    <row r="260" spans="1:23" s="228" customFormat="1" ht="24" x14ac:dyDescent="0.2">
      <c r="A260" s="246">
        <v>255</v>
      </c>
      <c r="B260" s="235" t="s">
        <v>249</v>
      </c>
      <c r="C260" s="235" t="s">
        <v>391</v>
      </c>
      <c r="D260" s="237" t="s">
        <v>639</v>
      </c>
      <c r="E260" s="236" t="s">
        <v>351</v>
      </c>
      <c r="F260" s="236"/>
      <c r="G260" s="237" t="s">
        <v>234</v>
      </c>
      <c r="H260" s="235"/>
      <c r="I260" s="235" t="s">
        <v>352</v>
      </c>
      <c r="J260" s="238">
        <v>0</v>
      </c>
      <c r="K260" s="235">
        <v>52</v>
      </c>
      <c r="L260" s="239">
        <v>12.17</v>
      </c>
      <c r="M260" s="235">
        <f t="shared" si="6"/>
        <v>0</v>
      </c>
      <c r="N260" s="238">
        <v>1</v>
      </c>
      <c r="O260" s="249">
        <f t="shared" si="7"/>
        <v>0</v>
      </c>
      <c r="P260" s="252"/>
      <c r="Q260" s="255" t="s">
        <v>520</v>
      </c>
      <c r="W260" s="228">
        <v>0</v>
      </c>
    </row>
    <row r="261" spans="1:23" s="228" customFormat="1" ht="24" x14ac:dyDescent="0.2">
      <c r="A261" s="246">
        <v>256</v>
      </c>
      <c r="B261" s="235" t="s">
        <v>249</v>
      </c>
      <c r="C261" s="235" t="s">
        <v>391</v>
      </c>
      <c r="D261" s="237" t="s">
        <v>640</v>
      </c>
      <c r="E261" s="236" t="s">
        <v>316</v>
      </c>
      <c r="F261" s="236"/>
      <c r="G261" s="237" t="s">
        <v>234</v>
      </c>
      <c r="H261" s="235"/>
      <c r="I261" s="235" t="s">
        <v>28</v>
      </c>
      <c r="J261" s="238">
        <v>0</v>
      </c>
      <c r="K261" s="235">
        <v>52</v>
      </c>
      <c r="L261" s="239">
        <v>47.96</v>
      </c>
      <c r="M261" s="235">
        <f t="shared" si="6"/>
        <v>0</v>
      </c>
      <c r="N261" s="238">
        <v>1</v>
      </c>
      <c r="O261" s="249">
        <f t="shared" si="7"/>
        <v>0</v>
      </c>
      <c r="P261" s="252"/>
      <c r="Q261" s="255" t="s">
        <v>516</v>
      </c>
      <c r="W261" s="228">
        <v>0</v>
      </c>
    </row>
    <row r="262" spans="1:23" s="228" customFormat="1" ht="24" x14ac:dyDescent="0.2">
      <c r="A262" s="246">
        <v>257</v>
      </c>
      <c r="B262" s="235" t="s">
        <v>249</v>
      </c>
      <c r="C262" s="235" t="s">
        <v>391</v>
      </c>
      <c r="D262" s="237" t="s">
        <v>641</v>
      </c>
      <c r="E262" s="236" t="s">
        <v>252</v>
      </c>
      <c r="F262" s="236"/>
      <c r="G262" s="237" t="s">
        <v>234</v>
      </c>
      <c r="H262" s="235"/>
      <c r="I262" s="235" t="s">
        <v>28</v>
      </c>
      <c r="J262" s="238">
        <v>0</v>
      </c>
      <c r="K262" s="235">
        <v>52</v>
      </c>
      <c r="L262" s="239">
        <v>29.2</v>
      </c>
      <c r="M262" s="235">
        <f t="shared" si="6"/>
        <v>0</v>
      </c>
      <c r="N262" s="238">
        <v>1</v>
      </c>
      <c r="O262" s="249">
        <f t="shared" si="7"/>
        <v>0</v>
      </c>
      <c r="P262" s="252"/>
      <c r="Q262" s="255" t="s">
        <v>300</v>
      </c>
      <c r="W262" s="228">
        <v>0</v>
      </c>
    </row>
    <row r="263" spans="1:23" s="228" customFormat="1" ht="24" x14ac:dyDescent="0.2">
      <c r="A263" s="246">
        <v>258</v>
      </c>
      <c r="B263" s="235" t="s">
        <v>249</v>
      </c>
      <c r="C263" s="235" t="s">
        <v>391</v>
      </c>
      <c r="D263" s="237" t="s">
        <v>642</v>
      </c>
      <c r="E263" s="236" t="s">
        <v>252</v>
      </c>
      <c r="F263" s="236"/>
      <c r="G263" s="237" t="s">
        <v>234</v>
      </c>
      <c r="H263" s="235"/>
      <c r="I263" s="235" t="s">
        <v>28</v>
      </c>
      <c r="J263" s="238">
        <v>0</v>
      </c>
      <c r="K263" s="235">
        <v>52</v>
      </c>
      <c r="L263" s="239">
        <v>29.73</v>
      </c>
      <c r="M263" s="235">
        <f t="shared" si="6"/>
        <v>0</v>
      </c>
      <c r="N263" s="238">
        <v>1</v>
      </c>
      <c r="O263" s="249">
        <f t="shared" si="7"/>
        <v>0</v>
      </c>
      <c r="P263" s="252"/>
      <c r="Q263" s="255" t="s">
        <v>371</v>
      </c>
      <c r="W263" s="228">
        <v>0</v>
      </c>
    </row>
    <row r="264" spans="1:23" s="228" customFormat="1" ht="24" x14ac:dyDescent="0.2">
      <c r="A264" s="246">
        <v>259</v>
      </c>
      <c r="B264" s="235" t="s">
        <v>249</v>
      </c>
      <c r="C264" s="235" t="s">
        <v>391</v>
      </c>
      <c r="D264" s="237" t="s">
        <v>643</v>
      </c>
      <c r="E264" s="236" t="s">
        <v>316</v>
      </c>
      <c r="F264" s="236"/>
      <c r="G264" s="237" t="s">
        <v>234</v>
      </c>
      <c r="H264" s="235"/>
      <c r="I264" s="235" t="s">
        <v>28</v>
      </c>
      <c r="J264" s="238">
        <v>0</v>
      </c>
      <c r="K264" s="235">
        <v>52</v>
      </c>
      <c r="L264" s="239">
        <v>55.01</v>
      </c>
      <c r="M264" s="235">
        <f t="shared" si="6"/>
        <v>0</v>
      </c>
      <c r="N264" s="238">
        <v>1</v>
      </c>
      <c r="O264" s="249">
        <f t="shared" si="7"/>
        <v>0</v>
      </c>
      <c r="P264" s="252"/>
      <c r="Q264" s="255" t="s">
        <v>524</v>
      </c>
      <c r="W264" s="228">
        <v>0</v>
      </c>
    </row>
    <row r="265" spans="1:23" s="228" customFormat="1" ht="24" x14ac:dyDescent="0.2">
      <c r="A265" s="246">
        <v>260</v>
      </c>
      <c r="B265" s="235" t="s">
        <v>249</v>
      </c>
      <c r="C265" s="235" t="s">
        <v>391</v>
      </c>
      <c r="D265" s="237" t="s">
        <v>644</v>
      </c>
      <c r="E265" s="236" t="s">
        <v>252</v>
      </c>
      <c r="F265" s="236"/>
      <c r="G265" s="237" t="s">
        <v>234</v>
      </c>
      <c r="H265" s="235"/>
      <c r="I265" s="235" t="s">
        <v>28</v>
      </c>
      <c r="J265" s="238">
        <v>0</v>
      </c>
      <c r="K265" s="235">
        <v>52</v>
      </c>
      <c r="L265" s="239">
        <v>30.08</v>
      </c>
      <c r="M265" s="235">
        <f t="shared" si="6"/>
        <v>0</v>
      </c>
      <c r="N265" s="238">
        <v>1</v>
      </c>
      <c r="O265" s="249">
        <f t="shared" si="7"/>
        <v>0</v>
      </c>
      <c r="P265" s="252"/>
      <c r="Q265" s="255" t="s">
        <v>512</v>
      </c>
      <c r="W265" s="228">
        <v>0</v>
      </c>
    </row>
    <row r="266" spans="1:23" s="228" customFormat="1" ht="24" x14ac:dyDescent="0.2">
      <c r="A266" s="246">
        <v>261</v>
      </c>
      <c r="B266" s="235" t="s">
        <v>249</v>
      </c>
      <c r="C266" s="235" t="s">
        <v>391</v>
      </c>
      <c r="D266" s="237" t="s">
        <v>645</v>
      </c>
      <c r="E266" s="236" t="s">
        <v>252</v>
      </c>
      <c r="F266" s="236"/>
      <c r="G266" s="237" t="s">
        <v>234</v>
      </c>
      <c r="H266" s="235"/>
      <c r="I266" s="235" t="s">
        <v>28</v>
      </c>
      <c r="J266" s="238">
        <v>0</v>
      </c>
      <c r="K266" s="235">
        <v>52</v>
      </c>
      <c r="L266" s="239">
        <v>22.33</v>
      </c>
      <c r="M266" s="235">
        <f t="shared" si="6"/>
        <v>0</v>
      </c>
      <c r="N266" s="238">
        <v>1</v>
      </c>
      <c r="O266" s="249">
        <f t="shared" si="7"/>
        <v>0</v>
      </c>
      <c r="P266" s="252"/>
      <c r="Q266" s="255" t="s">
        <v>510</v>
      </c>
      <c r="W266" s="228">
        <v>0</v>
      </c>
    </row>
    <row r="267" spans="1:23" s="228" customFormat="1" ht="24" x14ac:dyDescent="0.2">
      <c r="A267" s="246">
        <v>262</v>
      </c>
      <c r="B267" s="235" t="s">
        <v>249</v>
      </c>
      <c r="C267" s="235" t="s">
        <v>391</v>
      </c>
      <c r="D267" s="237" t="s">
        <v>646</v>
      </c>
      <c r="E267" s="236" t="s">
        <v>252</v>
      </c>
      <c r="F267" s="236"/>
      <c r="G267" s="237" t="s">
        <v>234</v>
      </c>
      <c r="H267" s="235"/>
      <c r="I267" s="235" t="s">
        <v>28</v>
      </c>
      <c r="J267" s="238">
        <v>0</v>
      </c>
      <c r="K267" s="235">
        <v>52</v>
      </c>
      <c r="L267" s="239">
        <v>25.14</v>
      </c>
      <c r="M267" s="235">
        <f t="shared" ref="M267:M277" si="8">J267*K267*L267</f>
        <v>0</v>
      </c>
      <c r="N267" s="238">
        <v>1</v>
      </c>
      <c r="O267" s="249">
        <f t="shared" ref="O267:O277" si="9">IF(N267 &gt; 0,M267/N267,0)</f>
        <v>0</v>
      </c>
      <c r="P267" s="252"/>
      <c r="Q267" s="255" t="s">
        <v>508</v>
      </c>
      <c r="W267" s="228">
        <v>0</v>
      </c>
    </row>
    <row r="268" spans="1:23" s="228" customFormat="1" ht="24" x14ac:dyDescent="0.2">
      <c r="A268" s="246">
        <v>263</v>
      </c>
      <c r="B268" s="235" t="s">
        <v>249</v>
      </c>
      <c r="C268" s="235" t="s">
        <v>391</v>
      </c>
      <c r="D268" s="237" t="s">
        <v>647</v>
      </c>
      <c r="E268" s="236" t="s">
        <v>252</v>
      </c>
      <c r="F268" s="236"/>
      <c r="G268" s="237" t="s">
        <v>234</v>
      </c>
      <c r="H268" s="235"/>
      <c r="I268" s="235" t="s">
        <v>28</v>
      </c>
      <c r="J268" s="238">
        <v>0</v>
      </c>
      <c r="K268" s="235">
        <v>52</v>
      </c>
      <c r="L268" s="239">
        <v>31.04</v>
      </c>
      <c r="M268" s="235">
        <f t="shared" si="8"/>
        <v>0</v>
      </c>
      <c r="N268" s="238">
        <v>1</v>
      </c>
      <c r="O268" s="249">
        <f t="shared" si="9"/>
        <v>0</v>
      </c>
      <c r="P268" s="252"/>
      <c r="Q268" s="255" t="s">
        <v>506</v>
      </c>
      <c r="W268" s="228">
        <v>0</v>
      </c>
    </row>
    <row r="269" spans="1:23" s="228" customFormat="1" ht="24" x14ac:dyDescent="0.2">
      <c r="A269" s="246">
        <v>264</v>
      </c>
      <c r="B269" s="235" t="s">
        <v>249</v>
      </c>
      <c r="C269" s="235" t="s">
        <v>391</v>
      </c>
      <c r="D269" s="237" t="s">
        <v>648</v>
      </c>
      <c r="E269" s="236" t="s">
        <v>252</v>
      </c>
      <c r="F269" s="236"/>
      <c r="G269" s="237" t="s">
        <v>234</v>
      </c>
      <c r="H269" s="235"/>
      <c r="I269" s="235" t="s">
        <v>28</v>
      </c>
      <c r="J269" s="238">
        <v>0</v>
      </c>
      <c r="K269" s="235">
        <v>52</v>
      </c>
      <c r="L269" s="239">
        <v>20.38</v>
      </c>
      <c r="M269" s="235">
        <f t="shared" si="8"/>
        <v>0</v>
      </c>
      <c r="N269" s="238">
        <v>1</v>
      </c>
      <c r="O269" s="249">
        <f t="shared" si="9"/>
        <v>0</v>
      </c>
      <c r="P269" s="252"/>
      <c r="Q269" s="255" t="s">
        <v>504</v>
      </c>
      <c r="W269" s="228">
        <v>0</v>
      </c>
    </row>
    <row r="270" spans="1:23" s="228" customFormat="1" ht="24" x14ac:dyDescent="0.2">
      <c r="A270" s="246">
        <v>265</v>
      </c>
      <c r="B270" s="235" t="s">
        <v>249</v>
      </c>
      <c r="C270" s="235" t="s">
        <v>391</v>
      </c>
      <c r="D270" s="237" t="s">
        <v>649</v>
      </c>
      <c r="E270" s="236" t="s">
        <v>252</v>
      </c>
      <c r="F270" s="236"/>
      <c r="G270" s="237" t="s">
        <v>234</v>
      </c>
      <c r="H270" s="235"/>
      <c r="I270" s="235" t="s">
        <v>28</v>
      </c>
      <c r="J270" s="238">
        <v>0</v>
      </c>
      <c r="K270" s="235">
        <v>52</v>
      </c>
      <c r="L270" s="239">
        <v>19.690000000000001</v>
      </c>
      <c r="M270" s="235">
        <f t="shared" si="8"/>
        <v>0</v>
      </c>
      <c r="N270" s="238">
        <v>1</v>
      </c>
      <c r="O270" s="249">
        <f t="shared" si="9"/>
        <v>0</v>
      </c>
      <c r="P270" s="252"/>
      <c r="Q270" s="255" t="s">
        <v>502</v>
      </c>
      <c r="W270" s="228">
        <v>0</v>
      </c>
    </row>
    <row r="271" spans="1:23" s="228" customFormat="1" ht="24" x14ac:dyDescent="0.2">
      <c r="A271" s="246">
        <v>266</v>
      </c>
      <c r="B271" s="235" t="s">
        <v>249</v>
      </c>
      <c r="C271" s="235" t="s">
        <v>391</v>
      </c>
      <c r="D271" s="237" t="s">
        <v>650</v>
      </c>
      <c r="E271" s="236" t="s">
        <v>252</v>
      </c>
      <c r="F271" s="236"/>
      <c r="G271" s="237" t="s">
        <v>234</v>
      </c>
      <c r="H271" s="235"/>
      <c r="I271" s="235" t="s">
        <v>28</v>
      </c>
      <c r="J271" s="238">
        <v>0</v>
      </c>
      <c r="K271" s="235">
        <v>52</v>
      </c>
      <c r="L271" s="239">
        <v>20.23</v>
      </c>
      <c r="M271" s="235">
        <f t="shared" si="8"/>
        <v>0</v>
      </c>
      <c r="N271" s="238">
        <v>1</v>
      </c>
      <c r="O271" s="249">
        <f t="shared" si="9"/>
        <v>0</v>
      </c>
      <c r="P271" s="252"/>
      <c r="Q271" s="255" t="s">
        <v>500</v>
      </c>
      <c r="W271" s="228">
        <v>0</v>
      </c>
    </row>
    <row r="272" spans="1:23" s="228" customFormat="1" ht="24" x14ac:dyDescent="0.2">
      <c r="A272" s="246">
        <v>267</v>
      </c>
      <c r="B272" s="235" t="s">
        <v>249</v>
      </c>
      <c r="C272" s="235" t="s">
        <v>391</v>
      </c>
      <c r="D272" s="237" t="s">
        <v>651</v>
      </c>
      <c r="E272" s="236" t="s">
        <v>252</v>
      </c>
      <c r="F272" s="236"/>
      <c r="G272" s="237" t="s">
        <v>234</v>
      </c>
      <c r="H272" s="235"/>
      <c r="I272" s="235" t="s">
        <v>28</v>
      </c>
      <c r="J272" s="238">
        <v>0</v>
      </c>
      <c r="K272" s="235">
        <v>52</v>
      </c>
      <c r="L272" s="239">
        <v>20.53</v>
      </c>
      <c r="M272" s="235">
        <f t="shared" si="8"/>
        <v>0</v>
      </c>
      <c r="N272" s="238">
        <v>1</v>
      </c>
      <c r="O272" s="249">
        <f t="shared" si="9"/>
        <v>0</v>
      </c>
      <c r="P272" s="252"/>
      <c r="Q272" s="255" t="s">
        <v>498</v>
      </c>
      <c r="W272" s="228">
        <v>0</v>
      </c>
    </row>
    <row r="273" spans="1:23" s="228" customFormat="1" ht="24" x14ac:dyDescent="0.2">
      <c r="A273" s="246">
        <v>268</v>
      </c>
      <c r="B273" s="235" t="s">
        <v>249</v>
      </c>
      <c r="C273" s="235" t="s">
        <v>391</v>
      </c>
      <c r="D273" s="237" t="s">
        <v>652</v>
      </c>
      <c r="E273" s="236" t="s">
        <v>252</v>
      </c>
      <c r="F273" s="236"/>
      <c r="G273" s="237" t="s">
        <v>234</v>
      </c>
      <c r="H273" s="235"/>
      <c r="I273" s="235" t="s">
        <v>28</v>
      </c>
      <c r="J273" s="238">
        <v>0</v>
      </c>
      <c r="K273" s="235">
        <v>52</v>
      </c>
      <c r="L273" s="239">
        <v>32.92</v>
      </c>
      <c r="M273" s="235">
        <f t="shared" si="8"/>
        <v>0</v>
      </c>
      <c r="N273" s="238">
        <v>1</v>
      </c>
      <c r="O273" s="249">
        <f t="shared" si="9"/>
        <v>0</v>
      </c>
      <c r="P273" s="252"/>
      <c r="Q273" s="255" t="s">
        <v>496</v>
      </c>
      <c r="W273" s="228">
        <v>0</v>
      </c>
    </row>
    <row r="274" spans="1:23" s="228" customFormat="1" ht="24" x14ac:dyDescent="0.2">
      <c r="A274" s="246">
        <v>269</v>
      </c>
      <c r="B274" s="235" t="s">
        <v>249</v>
      </c>
      <c r="C274" s="235" t="s">
        <v>391</v>
      </c>
      <c r="D274" s="237" t="s">
        <v>653</v>
      </c>
      <c r="E274" s="236" t="s">
        <v>252</v>
      </c>
      <c r="F274" s="236"/>
      <c r="G274" s="237" t="s">
        <v>234</v>
      </c>
      <c r="H274" s="235"/>
      <c r="I274" s="235" t="s">
        <v>28</v>
      </c>
      <c r="J274" s="238">
        <v>0</v>
      </c>
      <c r="K274" s="235">
        <v>52</v>
      </c>
      <c r="L274" s="239">
        <v>20.27</v>
      </c>
      <c r="M274" s="235">
        <f t="shared" si="8"/>
        <v>0</v>
      </c>
      <c r="N274" s="238">
        <v>1</v>
      </c>
      <c r="O274" s="249">
        <f t="shared" si="9"/>
        <v>0</v>
      </c>
      <c r="P274" s="252"/>
      <c r="Q274" s="255" t="s">
        <v>494</v>
      </c>
      <c r="W274" s="228">
        <v>0</v>
      </c>
    </row>
    <row r="275" spans="1:23" s="228" customFormat="1" ht="24" x14ac:dyDescent="0.2">
      <c r="A275" s="246">
        <v>270</v>
      </c>
      <c r="B275" s="235" t="s">
        <v>249</v>
      </c>
      <c r="C275" s="235" t="s">
        <v>391</v>
      </c>
      <c r="D275" s="237" t="s">
        <v>654</v>
      </c>
      <c r="E275" s="236" t="s">
        <v>252</v>
      </c>
      <c r="F275" s="236"/>
      <c r="G275" s="237" t="s">
        <v>234</v>
      </c>
      <c r="H275" s="235"/>
      <c r="I275" s="235" t="s">
        <v>28</v>
      </c>
      <c r="J275" s="238">
        <v>0</v>
      </c>
      <c r="K275" s="235">
        <v>52</v>
      </c>
      <c r="L275" s="239">
        <v>33.72</v>
      </c>
      <c r="M275" s="235">
        <f t="shared" si="8"/>
        <v>0</v>
      </c>
      <c r="N275" s="238">
        <v>1</v>
      </c>
      <c r="O275" s="249">
        <f t="shared" si="9"/>
        <v>0</v>
      </c>
      <c r="P275" s="252"/>
      <c r="Q275" s="255" t="s">
        <v>526</v>
      </c>
      <c r="W275" s="228">
        <v>0</v>
      </c>
    </row>
    <row r="276" spans="1:23" s="228" customFormat="1" ht="24" x14ac:dyDescent="0.2">
      <c r="A276" s="246">
        <v>271</v>
      </c>
      <c r="B276" s="235" t="s">
        <v>249</v>
      </c>
      <c r="C276" s="235" t="s">
        <v>391</v>
      </c>
      <c r="D276" s="237" t="s">
        <v>655</v>
      </c>
      <c r="E276" s="236" t="s">
        <v>252</v>
      </c>
      <c r="F276" s="236"/>
      <c r="G276" s="237" t="s">
        <v>234</v>
      </c>
      <c r="H276" s="235"/>
      <c r="I276" s="235" t="s">
        <v>28</v>
      </c>
      <c r="J276" s="238">
        <v>0</v>
      </c>
      <c r="K276" s="235">
        <v>52</v>
      </c>
      <c r="L276" s="239">
        <v>24.99</v>
      </c>
      <c r="M276" s="235">
        <f t="shared" si="8"/>
        <v>0</v>
      </c>
      <c r="N276" s="238">
        <v>1</v>
      </c>
      <c r="O276" s="249">
        <f t="shared" si="9"/>
        <v>0</v>
      </c>
      <c r="P276" s="252"/>
      <c r="Q276" s="255" t="s">
        <v>514</v>
      </c>
      <c r="W276" s="228">
        <v>0</v>
      </c>
    </row>
    <row r="277" spans="1:23" s="229" customFormat="1" ht="24.75" thickBot="1" x14ac:dyDescent="0.25">
      <c r="A277" s="247">
        <v>272</v>
      </c>
      <c r="B277" s="240" t="s">
        <v>249</v>
      </c>
      <c r="C277" s="240" t="s">
        <v>391</v>
      </c>
      <c r="D277" s="242" t="s">
        <v>656</v>
      </c>
      <c r="E277" s="241" t="s">
        <v>316</v>
      </c>
      <c r="F277" s="241"/>
      <c r="G277" s="242" t="s">
        <v>234</v>
      </c>
      <c r="H277" s="240"/>
      <c r="I277" s="240" t="s">
        <v>28</v>
      </c>
      <c r="J277" s="243">
        <v>0</v>
      </c>
      <c r="K277" s="240">
        <v>52</v>
      </c>
      <c r="L277" s="244">
        <v>52.89</v>
      </c>
      <c r="M277" s="240">
        <f t="shared" si="8"/>
        <v>0</v>
      </c>
      <c r="N277" s="243">
        <v>1</v>
      </c>
      <c r="O277" s="250">
        <f t="shared" si="9"/>
        <v>0</v>
      </c>
      <c r="P277" s="253"/>
      <c r="Q277" s="256" t="s">
        <v>533</v>
      </c>
      <c r="W277" s="229">
        <v>0</v>
      </c>
    </row>
    <row r="278" spans="1:23" ht="13.5" thickBot="1" x14ac:dyDescent="0.25">
      <c r="A278" s="154" t="s">
        <v>39</v>
      </c>
      <c r="B278" s="155"/>
      <c r="C278" s="155"/>
      <c r="D278" s="155"/>
      <c r="E278" s="156"/>
      <c r="F278" s="155"/>
      <c r="G278" s="155"/>
      <c r="H278" s="155"/>
      <c r="I278" s="155"/>
      <c r="J278" s="155"/>
      <c r="K278" s="155"/>
      <c r="L278" s="157">
        <f>SUM(L11:L277)</f>
        <v>5249.2000000000016</v>
      </c>
      <c r="M278" s="158">
        <f>SUM(M11:M277)</f>
        <v>216096.49724000014</v>
      </c>
      <c r="N278" s="159"/>
      <c r="O278" s="159">
        <f>SUM(O11:O277)</f>
        <v>0</v>
      </c>
      <c r="P278" s="159"/>
      <c r="Q278" s="160"/>
    </row>
    <row r="279" spans="1:23" x14ac:dyDescent="0.2">
      <c r="A279" s="161"/>
      <c r="B279" s="161"/>
      <c r="C279" s="161"/>
      <c r="D279" s="161"/>
      <c r="E279" s="162"/>
      <c r="F279" s="162"/>
      <c r="G279" s="161"/>
      <c r="H279" s="161"/>
      <c r="I279" s="161"/>
      <c r="J279" s="163"/>
      <c r="K279" s="163"/>
      <c r="L279" s="163"/>
      <c r="M279" s="164">
        <f>M278/K11</f>
        <v>4155.7018700000026</v>
      </c>
      <c r="N279" s="165"/>
      <c r="O279" s="165"/>
      <c r="P279" s="54"/>
      <c r="Q279" s="54"/>
    </row>
    <row r="280" spans="1:23" x14ac:dyDescent="0.2">
      <c r="A280" s="28"/>
      <c r="B280" s="28"/>
      <c r="C280" s="28"/>
      <c r="D280" s="28"/>
      <c r="E280" s="29"/>
      <c r="F280" s="29"/>
      <c r="G280" s="28"/>
      <c r="H280" s="28"/>
      <c r="I280" s="28"/>
      <c r="K280" s="30"/>
      <c r="L280" s="30"/>
      <c r="M280" s="32"/>
      <c r="N280" s="31"/>
      <c r="O280" s="31"/>
      <c r="P280" s="54"/>
      <c r="Q280" s="54"/>
    </row>
    <row r="281" spans="1:23" s="12" customFormat="1" x14ac:dyDescent="0.2">
      <c r="A281" s="33"/>
      <c r="B281" s="33"/>
      <c r="C281" s="33"/>
      <c r="D281" s="34"/>
      <c r="E281" s="35"/>
      <c r="F281" s="35"/>
      <c r="G281" s="34"/>
      <c r="H281" s="33"/>
      <c r="I281" s="33"/>
      <c r="L281" s="36"/>
      <c r="M281" s="37"/>
      <c r="P281" s="54"/>
      <c r="Q281" s="54"/>
    </row>
    <row r="282" spans="1:23" s="42" customFormat="1" ht="18" x14ac:dyDescent="0.25">
      <c r="A282" s="18"/>
      <c r="B282" s="38"/>
      <c r="C282" s="18"/>
      <c r="D282" s="39"/>
      <c r="E282" s="40"/>
      <c r="F282" s="40"/>
      <c r="G282" s="39"/>
      <c r="H282" s="41"/>
      <c r="I282" s="41"/>
      <c r="L282" s="43"/>
      <c r="M282" s="44"/>
      <c r="P282" s="54"/>
      <c r="Q282" s="54"/>
    </row>
    <row r="283" spans="1:23" s="12" customFormat="1" x14ac:dyDescent="0.2">
      <c r="A283" s="33"/>
      <c r="B283" s="33"/>
      <c r="C283" s="33"/>
      <c r="D283" s="34"/>
      <c r="E283" s="35"/>
      <c r="F283" s="35"/>
      <c r="G283" s="34"/>
      <c r="H283" s="33"/>
      <c r="I283" s="33"/>
      <c r="L283" s="36"/>
      <c r="M283" s="37"/>
    </row>
    <row r="284" spans="1:23" x14ac:dyDescent="0.2">
      <c r="G284" s="45"/>
      <c r="H284" s="46"/>
      <c r="I284" s="47"/>
      <c r="J284" s="47"/>
      <c r="P284" s="22"/>
      <c r="Q284" s="11"/>
    </row>
    <row r="285" spans="1:23" x14ac:dyDescent="0.2">
      <c r="G285" s="45"/>
      <c r="H285" s="46"/>
      <c r="I285" s="47"/>
      <c r="J285" s="47"/>
      <c r="P285" s="22"/>
      <c r="Q285" s="11"/>
    </row>
    <row r="286" spans="1:23" x14ac:dyDescent="0.2">
      <c r="G286" s="45"/>
      <c r="H286" s="46"/>
      <c r="I286" s="47"/>
      <c r="J286" s="47"/>
      <c r="P286" s="22"/>
      <c r="Q286" s="11"/>
    </row>
    <row r="287" spans="1:23" x14ac:dyDescent="0.2">
      <c r="G287" s="45"/>
      <c r="H287" s="46"/>
      <c r="I287" s="47"/>
      <c r="J287" s="47"/>
      <c r="P287" s="22"/>
      <c r="Q287" s="11"/>
    </row>
    <row r="288" spans="1:23" x14ac:dyDescent="0.2">
      <c r="P288" s="22"/>
      <c r="Q288" s="11"/>
    </row>
    <row r="289" spans="16:17" x14ac:dyDescent="0.2">
      <c r="P289" s="22"/>
      <c r="Q289" s="11"/>
    </row>
    <row r="290" spans="16:17" x14ac:dyDescent="0.2">
      <c r="P290" s="22"/>
      <c r="Q290" s="11"/>
    </row>
    <row r="291" spans="16:17" x14ac:dyDescent="0.2">
      <c r="P291" s="22"/>
      <c r="Q291" s="11"/>
    </row>
    <row r="292" spans="16:17" x14ac:dyDescent="0.2">
      <c r="P292" s="22"/>
      <c r="Q292" s="11"/>
    </row>
    <row r="293" spans="16:17" x14ac:dyDescent="0.2">
      <c r="P293" s="22"/>
      <c r="Q293" s="11"/>
    </row>
    <row r="294" spans="16:17" x14ac:dyDescent="0.2">
      <c r="P294" s="22"/>
      <c r="Q294" s="11"/>
    </row>
    <row r="295" spans="16:17" x14ac:dyDescent="0.2">
      <c r="P295" s="22"/>
      <c r="Q295" s="11"/>
    </row>
    <row r="296" spans="16:17" x14ac:dyDescent="0.2">
      <c r="P296" s="22"/>
      <c r="Q296" s="11"/>
    </row>
    <row r="297" spans="16:17" x14ac:dyDescent="0.2">
      <c r="P297" s="22"/>
      <c r="Q297" s="11"/>
    </row>
    <row r="298" spans="16:17" x14ac:dyDescent="0.2">
      <c r="P298" s="22"/>
      <c r="Q298" s="11"/>
    </row>
    <row r="299" spans="16:17" x14ac:dyDescent="0.2">
      <c r="P299" s="22"/>
      <c r="Q299" s="11"/>
    </row>
    <row r="300" spans="16:17" x14ac:dyDescent="0.2">
      <c r="P300" s="22"/>
      <c r="Q300" s="11"/>
    </row>
    <row r="301" spans="16:17" x14ac:dyDescent="0.2">
      <c r="P301" s="22"/>
      <c r="Q301" s="11"/>
    </row>
    <row r="302" spans="16:17" x14ac:dyDescent="0.2">
      <c r="P302" s="22"/>
      <c r="Q302" s="11"/>
    </row>
    <row r="303" spans="16:17" x14ac:dyDescent="0.2">
      <c r="P303" s="22"/>
      <c r="Q303" s="11"/>
    </row>
    <row r="304" spans="16:17" x14ac:dyDescent="0.2">
      <c r="P304" s="22"/>
      <c r="Q304" s="11"/>
    </row>
    <row r="305" spans="16:17" x14ac:dyDescent="0.2">
      <c r="P305" s="22"/>
      <c r="Q305" s="11"/>
    </row>
    <row r="306" spans="16:17" x14ac:dyDescent="0.2">
      <c r="P306" s="22"/>
      <c r="Q306" s="11"/>
    </row>
    <row r="307" spans="16:17" x14ac:dyDescent="0.2">
      <c r="P307" s="22"/>
      <c r="Q307" s="11"/>
    </row>
    <row r="308" spans="16:17" x14ac:dyDescent="0.2">
      <c r="P308" s="22"/>
      <c r="Q308" s="11"/>
    </row>
    <row r="309" spans="16:17" x14ac:dyDescent="0.2">
      <c r="P309" s="22"/>
      <c r="Q309" s="11"/>
    </row>
    <row r="310" spans="16:17" x14ac:dyDescent="0.2">
      <c r="P310" s="22"/>
      <c r="Q310" s="11"/>
    </row>
    <row r="311" spans="16:17" x14ac:dyDescent="0.2">
      <c r="P311" s="22"/>
      <c r="Q311" s="11"/>
    </row>
    <row r="312" spans="16:17" x14ac:dyDescent="0.2">
      <c r="P312" s="22"/>
      <c r="Q312" s="11"/>
    </row>
    <row r="313" spans="16:17" x14ac:dyDescent="0.2">
      <c r="P313" s="22"/>
      <c r="Q313" s="11"/>
    </row>
    <row r="314" spans="16:17" x14ac:dyDescent="0.2">
      <c r="P314" s="22"/>
      <c r="Q314" s="11"/>
    </row>
    <row r="315" spans="16:17" x14ac:dyDescent="0.2">
      <c r="P315" s="22"/>
      <c r="Q315" s="11"/>
    </row>
    <row r="316" spans="16:17" x14ac:dyDescent="0.2">
      <c r="P316" s="22"/>
      <c r="Q316" s="11"/>
    </row>
    <row r="317" spans="16:17" x14ac:dyDescent="0.2">
      <c r="P317" s="22"/>
      <c r="Q317" s="11"/>
    </row>
    <row r="318" spans="16:17" x14ac:dyDescent="0.2">
      <c r="P318" s="22"/>
      <c r="Q318" s="11"/>
    </row>
    <row r="319" spans="16:17" x14ac:dyDescent="0.2">
      <c r="P319" s="22"/>
      <c r="Q319" s="11"/>
    </row>
    <row r="320" spans="16:17" x14ac:dyDescent="0.2">
      <c r="P320" s="22"/>
      <c r="Q320" s="11"/>
    </row>
    <row r="321" spans="16:17" x14ac:dyDescent="0.2">
      <c r="P321" s="22"/>
      <c r="Q321" s="11"/>
    </row>
    <row r="322" spans="16:17" x14ac:dyDescent="0.2">
      <c r="P322" s="22"/>
      <c r="Q322" s="11"/>
    </row>
    <row r="323" spans="16:17" x14ac:dyDescent="0.2">
      <c r="P323" s="22"/>
      <c r="Q323" s="11"/>
    </row>
    <row r="324" spans="16:17" x14ac:dyDescent="0.2">
      <c r="P324" s="22"/>
      <c r="Q324" s="11"/>
    </row>
    <row r="325" spans="16:17" x14ac:dyDescent="0.2">
      <c r="P325" s="22"/>
      <c r="Q325" s="11"/>
    </row>
    <row r="326" spans="16:17" x14ac:dyDescent="0.2">
      <c r="P326" s="22"/>
      <c r="Q326" s="11"/>
    </row>
    <row r="327" spans="16:17" x14ac:dyDescent="0.2">
      <c r="P327" s="22"/>
      <c r="Q327" s="11"/>
    </row>
    <row r="328" spans="16:17" x14ac:dyDescent="0.2">
      <c r="P328" s="22"/>
      <c r="Q328" s="11"/>
    </row>
    <row r="329" spans="16:17" x14ac:dyDescent="0.2">
      <c r="P329" s="22"/>
      <c r="Q329" s="11"/>
    </row>
    <row r="330" spans="16:17" x14ac:dyDescent="0.2">
      <c r="P330" s="22"/>
      <c r="Q330" s="11"/>
    </row>
    <row r="331" spans="16:17" x14ac:dyDescent="0.2">
      <c r="P331" s="22"/>
      <c r="Q331" s="11"/>
    </row>
    <row r="332" spans="16:17" x14ac:dyDescent="0.2">
      <c r="P332" s="22"/>
      <c r="Q332" s="11"/>
    </row>
    <row r="333" spans="16:17" x14ac:dyDescent="0.2">
      <c r="P333" s="22"/>
      <c r="Q333" s="11"/>
    </row>
    <row r="334" spans="16:17" x14ac:dyDescent="0.2">
      <c r="P334" s="22"/>
      <c r="Q334" s="11"/>
    </row>
    <row r="335" spans="16:17" x14ac:dyDescent="0.2">
      <c r="P335" s="22"/>
      <c r="Q335" s="11"/>
    </row>
    <row r="336" spans="16:17" x14ac:dyDescent="0.2">
      <c r="P336" s="22"/>
      <c r="Q336" s="11"/>
    </row>
    <row r="337" spans="16:17" x14ac:dyDescent="0.2">
      <c r="P337" s="22"/>
      <c r="Q337" s="11"/>
    </row>
    <row r="338" spans="16:17" x14ac:dyDescent="0.2">
      <c r="P338" s="22"/>
      <c r="Q338" s="11"/>
    </row>
    <row r="339" spans="16:17" x14ac:dyDescent="0.2">
      <c r="P339" s="22"/>
      <c r="Q339" s="11"/>
    </row>
    <row r="340" spans="16:17" x14ac:dyDescent="0.2">
      <c r="P340" s="22"/>
      <c r="Q340" s="11"/>
    </row>
    <row r="341" spans="16:17" x14ac:dyDescent="0.2">
      <c r="P341" s="22"/>
      <c r="Q341" s="11"/>
    </row>
    <row r="342" spans="16:17" x14ac:dyDescent="0.2">
      <c r="P342" s="22"/>
      <c r="Q342" s="11"/>
    </row>
    <row r="343" spans="16:17" x14ac:dyDescent="0.2">
      <c r="P343" s="22"/>
      <c r="Q343" s="11"/>
    </row>
    <row r="344" spans="16:17" x14ac:dyDescent="0.2">
      <c r="P344" s="22"/>
      <c r="Q344" s="11"/>
    </row>
    <row r="345" spans="16:17" x14ac:dyDescent="0.2">
      <c r="P345" s="22"/>
      <c r="Q345" s="11"/>
    </row>
    <row r="346" spans="16:17" x14ac:dyDescent="0.2">
      <c r="P346" s="22"/>
      <c r="Q346" s="11"/>
    </row>
    <row r="347" spans="16:17" x14ac:dyDescent="0.2">
      <c r="P347" s="22"/>
      <c r="Q347" s="11"/>
    </row>
    <row r="348" spans="16:17" x14ac:dyDescent="0.2">
      <c r="P348" s="22"/>
      <c r="Q348" s="11"/>
    </row>
    <row r="349" spans="16:17" x14ac:dyDescent="0.2">
      <c r="P349" s="22"/>
      <c r="Q349" s="11"/>
    </row>
    <row r="350" spans="16:17" x14ac:dyDescent="0.2">
      <c r="P350" s="22"/>
      <c r="Q350" s="11"/>
    </row>
    <row r="351" spans="16:17" x14ac:dyDescent="0.2">
      <c r="P351" s="22"/>
      <c r="Q351" s="11"/>
    </row>
    <row r="352" spans="16:17" x14ac:dyDescent="0.2">
      <c r="P352" s="22"/>
      <c r="Q352" s="11"/>
    </row>
    <row r="353" spans="16:17" x14ac:dyDescent="0.2">
      <c r="P353" s="22"/>
      <c r="Q353" s="11"/>
    </row>
    <row r="354" spans="16:17" x14ac:dyDescent="0.2">
      <c r="P354" s="22"/>
      <c r="Q354" s="11"/>
    </row>
    <row r="355" spans="16:17" x14ac:dyDescent="0.2">
      <c r="P355" s="22"/>
      <c r="Q355" s="11"/>
    </row>
    <row r="356" spans="16:17" x14ac:dyDescent="0.2">
      <c r="P356" s="22"/>
      <c r="Q356" s="11"/>
    </row>
    <row r="357" spans="16:17" x14ac:dyDescent="0.2">
      <c r="P357" s="22"/>
      <c r="Q357" s="11"/>
    </row>
    <row r="358" spans="16:17" x14ac:dyDescent="0.2">
      <c r="P358" s="22"/>
      <c r="Q358" s="11"/>
    </row>
    <row r="359" spans="16:17" x14ac:dyDescent="0.2">
      <c r="P359" s="22"/>
      <c r="Q359" s="11"/>
    </row>
    <row r="360" spans="16:17" x14ac:dyDescent="0.2">
      <c r="P360" s="22"/>
      <c r="Q360" s="11"/>
    </row>
    <row r="361" spans="16:17" x14ac:dyDescent="0.2">
      <c r="P361" s="22"/>
      <c r="Q361" s="11"/>
    </row>
    <row r="362" spans="16:17" x14ac:dyDescent="0.2">
      <c r="P362" s="22"/>
      <c r="Q362" s="11"/>
    </row>
    <row r="363" spans="16:17" x14ac:dyDescent="0.2">
      <c r="P363" s="22"/>
      <c r="Q363" s="11"/>
    </row>
    <row r="364" spans="16:17" x14ac:dyDescent="0.2">
      <c r="P364" s="22"/>
      <c r="Q364" s="11"/>
    </row>
    <row r="365" spans="16:17" x14ac:dyDescent="0.2">
      <c r="P365" s="22"/>
      <c r="Q365" s="11"/>
    </row>
    <row r="366" spans="16:17" x14ac:dyDescent="0.2">
      <c r="P366" s="22"/>
      <c r="Q366" s="11"/>
    </row>
    <row r="367" spans="16:17" x14ac:dyDescent="0.2">
      <c r="P367" s="22"/>
      <c r="Q367" s="11"/>
    </row>
    <row r="368" spans="16:17" x14ac:dyDescent="0.2">
      <c r="P368" s="22"/>
      <c r="Q368" s="11"/>
    </row>
    <row r="369" spans="1:17" x14ac:dyDescent="0.2">
      <c r="P369" s="22"/>
      <c r="Q369" s="11"/>
    </row>
    <row r="370" spans="1:17" x14ac:dyDescent="0.2">
      <c r="P370" s="22"/>
      <c r="Q370" s="11"/>
    </row>
    <row r="371" spans="1:17" x14ac:dyDescent="0.2">
      <c r="P371" s="22"/>
      <c r="Q371" s="11"/>
    </row>
    <row r="372" spans="1:17" x14ac:dyDescent="0.2">
      <c r="P372" s="22"/>
      <c r="Q372" s="11"/>
    </row>
    <row r="373" spans="1:17" x14ac:dyDescent="0.2">
      <c r="P373" s="22"/>
      <c r="Q373" s="11"/>
    </row>
    <row r="374" spans="1:17" x14ac:dyDescent="0.2">
      <c r="P374" s="22"/>
      <c r="Q374" s="11"/>
    </row>
    <row r="375" spans="1:17" x14ac:dyDescent="0.2">
      <c r="P375" s="22"/>
      <c r="Q375" s="11"/>
    </row>
    <row r="376" spans="1:17" x14ac:dyDescent="0.2">
      <c r="P376" s="22"/>
      <c r="Q376" s="11"/>
    </row>
    <row r="377" spans="1:17" x14ac:dyDescent="0.2">
      <c r="P377" s="11"/>
      <c r="Q377" s="11"/>
    </row>
    <row r="378" spans="1:17" x14ac:dyDescent="0.2">
      <c r="P378" s="11"/>
      <c r="Q378" s="11"/>
    </row>
    <row r="379" spans="1:17" x14ac:dyDescent="0.2">
      <c r="P379" s="11"/>
      <c r="Q379" s="11"/>
    </row>
    <row r="380" spans="1:17" x14ac:dyDescent="0.2">
      <c r="P380" s="11"/>
      <c r="Q380" s="11"/>
    </row>
    <row r="381" spans="1:17" s="48" customFormat="1" x14ac:dyDescent="0.2">
      <c r="A381" s="25"/>
      <c r="B381" s="25"/>
      <c r="C381" s="25"/>
      <c r="D381" s="25"/>
      <c r="E381" s="19"/>
      <c r="F381" s="19"/>
      <c r="G381" s="25"/>
      <c r="H381" s="25"/>
      <c r="I381" s="25"/>
      <c r="J381" s="25"/>
      <c r="K381" s="25"/>
      <c r="L381" s="26"/>
      <c r="M381" s="11"/>
      <c r="N381" s="17"/>
      <c r="O381" s="17"/>
    </row>
    <row r="382" spans="1:17" x14ac:dyDescent="0.2">
      <c r="P382" s="11"/>
      <c r="Q382" s="11"/>
    </row>
    <row r="383" spans="1:17" x14ac:dyDescent="0.2">
      <c r="P383" s="11"/>
      <c r="Q383" s="11"/>
    </row>
    <row r="384" spans="1:17" x14ac:dyDescent="0.2">
      <c r="P384" s="11"/>
      <c r="Q384" s="11"/>
    </row>
    <row r="385" spans="16:17" x14ac:dyDescent="0.2">
      <c r="P385" s="11"/>
      <c r="Q385" s="11"/>
    </row>
    <row r="386" spans="16:17" x14ac:dyDescent="0.2">
      <c r="P386" s="11"/>
      <c r="Q386" s="11"/>
    </row>
    <row r="387" spans="16:17" x14ac:dyDescent="0.2">
      <c r="P387" s="11"/>
      <c r="Q387" s="11"/>
    </row>
    <row r="388" spans="16:17" x14ac:dyDescent="0.2">
      <c r="P388" s="11"/>
      <c r="Q388" s="11"/>
    </row>
    <row r="389" spans="16:17" x14ac:dyDescent="0.2">
      <c r="P389" s="11"/>
      <c r="Q389" s="11"/>
    </row>
    <row r="390" spans="16:17" x14ac:dyDescent="0.2">
      <c r="P390" s="11"/>
      <c r="Q390" s="11"/>
    </row>
    <row r="391" spans="16:17" x14ac:dyDescent="0.2">
      <c r="P391" s="11"/>
      <c r="Q391" s="11"/>
    </row>
    <row r="392" spans="16:17" x14ac:dyDescent="0.2">
      <c r="P392" s="22"/>
      <c r="Q392" s="11"/>
    </row>
    <row r="393" spans="16:17" x14ac:dyDescent="0.2">
      <c r="P393" s="22"/>
      <c r="Q393" s="11"/>
    </row>
    <row r="394" spans="16:17" x14ac:dyDescent="0.2">
      <c r="P394" s="22"/>
      <c r="Q394" s="11"/>
    </row>
  </sheetData>
  <sheetProtection algorithmName="SHA-512" hashValue="QIYQksSFMNXxDt3arDKEgNuv/pBoeokDCSrClYe09p0NkotAhhI23BgE86QiAjccC5CnFNb/CZlIca8BRa49vA==" saltValue="aYZ/QwTmyv39e+xogZ3KNg==" spinCount="100000" sheet="1" objects="1" scenarios="1"/>
  <mergeCells count="7">
    <mergeCell ref="M6:Q6"/>
    <mergeCell ref="A6:B6"/>
    <mergeCell ref="A8:B8"/>
    <mergeCell ref="K6:L6"/>
    <mergeCell ref="C6:J6"/>
    <mergeCell ref="C7:J7"/>
    <mergeCell ref="C8:J8"/>
  </mergeCells>
  <phoneticPr fontId="0" type="noConversion"/>
  <printOptions horizontalCentered="1"/>
  <pageMargins left="0.25" right="0.25" top="0.78740157480314965" bottom="0.70866141732283472" header="0.51181102362204722" footer="0.51181102362204722"/>
  <pageSetup paperSize="9" scale="60" orientation="portrait" r:id="rId1"/>
  <headerFooter alignWithMargins="0">
    <oddHeader>&amp;L&amp;G&amp;R&amp;G</oddHeader>
    <oddFooter>&amp;CVersion: 2026_04_15 FA_Bremerhaven_Vergabe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W68"/>
  <sheetViews>
    <sheetView tabSelected="1" view="pageBreakPreview" zoomScale="75" zoomScaleNormal="80" zoomScaleSheetLayoutView="75" workbookViewId="0">
      <selection activeCell="D38" sqref="D38:E38"/>
    </sheetView>
  </sheetViews>
  <sheetFormatPr baseColWidth="10" defaultColWidth="11.42578125" defaultRowHeight="12.75" x14ac:dyDescent="0.2"/>
  <cols>
    <col min="1" max="1" width="35.7109375" style="16" customWidth="1"/>
    <col min="2" max="2" width="8.7109375" style="16" customWidth="1"/>
    <col min="3" max="3" width="6.7109375" style="16" customWidth="1"/>
    <col min="4" max="4" width="12.28515625" style="16" customWidth="1"/>
    <col min="5" max="5" width="9.5703125" style="16" customWidth="1"/>
    <col min="6" max="6" width="10.7109375" style="16" customWidth="1"/>
    <col min="7" max="7" width="10.42578125" style="16" bestFit="1" customWidth="1"/>
    <col min="8" max="8" width="10.7109375" style="11" customWidth="1"/>
    <col min="9" max="9" width="10.7109375" style="16" customWidth="1"/>
    <col min="10" max="10" width="10.7109375" style="11" customWidth="1"/>
    <col min="11" max="11" width="10.7109375" style="17" customWidth="1"/>
    <col min="12" max="12" width="0" style="11" hidden="1" customWidth="1"/>
    <col min="13" max="13" width="0" style="52" hidden="1" customWidth="1"/>
    <col min="14" max="22" width="0" style="11" hidden="1" customWidth="1"/>
    <col min="23" max="16384" width="11.42578125" style="11"/>
  </cols>
  <sheetData>
    <row r="1" spans="1:23" x14ac:dyDescent="0.2">
      <c r="A1" s="207" t="s">
        <v>212</v>
      </c>
    </row>
    <row r="3" spans="1:23" x14ac:dyDescent="0.2">
      <c r="A3" s="14"/>
      <c r="B3" s="15"/>
    </row>
    <row r="4" spans="1:23" ht="18" x14ac:dyDescent="0.25">
      <c r="A4" s="18"/>
      <c r="B4" s="18"/>
      <c r="C4" s="14"/>
      <c r="D4" s="14"/>
      <c r="E4" s="10"/>
      <c r="F4" s="10"/>
      <c r="G4" s="10"/>
      <c r="H4" s="14"/>
      <c r="I4" s="10"/>
      <c r="J4" s="14"/>
      <c r="K4" s="19"/>
    </row>
    <row r="5" spans="1:23" ht="24.95" customHeight="1" x14ac:dyDescent="0.4">
      <c r="A5" s="66" t="s">
        <v>127</v>
      </c>
      <c r="B5" s="18"/>
      <c r="F5" s="10"/>
      <c r="H5" s="14"/>
      <c r="I5" s="10"/>
      <c r="J5" s="14"/>
      <c r="K5" s="20" t="s">
        <v>211</v>
      </c>
    </row>
    <row r="6" spans="1:23" ht="24.95" customHeight="1" x14ac:dyDescent="0.25">
      <c r="A6" s="55" t="s">
        <v>124</v>
      </c>
      <c r="B6" s="15" t="str">
        <f>IF(Vorblatt!D3="","",Vorblatt!D3)</f>
        <v>Vergabe zum 01.08.26</v>
      </c>
      <c r="C6" s="15"/>
      <c r="D6" s="14"/>
      <c r="E6" s="10"/>
      <c r="F6" s="10"/>
      <c r="G6" s="10"/>
      <c r="H6" s="14"/>
      <c r="I6" s="10"/>
      <c r="J6" s="14"/>
      <c r="K6" s="20" t="str">
        <f>Vorblatt!D25</f>
        <v>Finanzamt Bremerhaven</v>
      </c>
    </row>
    <row r="7" spans="1:23" ht="24.95" customHeight="1" x14ac:dyDescent="0.25">
      <c r="B7" s="15"/>
      <c r="C7" s="15"/>
      <c r="D7" s="14"/>
      <c r="E7" s="10"/>
      <c r="F7" s="10"/>
      <c r="G7" s="10"/>
      <c r="H7" s="14"/>
      <c r="I7" s="10"/>
      <c r="J7" s="14"/>
      <c r="K7" s="20" t="str">
        <f>Vorblatt!D26</f>
        <v>Rickmersstraße 90, 27568 Bremerhaven</v>
      </c>
    </row>
    <row r="8" spans="1:23" ht="24.95" customHeight="1" thickBot="1" x14ac:dyDescent="0.3">
      <c r="A8" s="67" t="s">
        <v>117</v>
      </c>
      <c r="F8" s="10"/>
      <c r="G8" s="10"/>
      <c r="H8" s="14"/>
      <c r="I8" s="10"/>
      <c r="J8" s="14"/>
      <c r="K8" s="20" t="str">
        <f>Raumverzeichnis!M6</f>
        <v>G5826</v>
      </c>
    </row>
    <row r="9" spans="1:23" ht="24.95" customHeight="1" thickBot="1" x14ac:dyDescent="0.25">
      <c r="A9" s="325" t="s">
        <v>46</v>
      </c>
      <c r="B9" s="326"/>
      <c r="C9" s="341" t="s">
        <v>189</v>
      </c>
      <c r="D9" s="346" t="s">
        <v>55</v>
      </c>
      <c r="E9" s="341" t="s">
        <v>47</v>
      </c>
      <c r="F9" s="335" t="s">
        <v>48</v>
      </c>
      <c r="G9" s="336"/>
      <c r="H9" s="336"/>
      <c r="I9" s="336"/>
      <c r="J9" s="336"/>
      <c r="K9" s="337"/>
    </row>
    <row r="10" spans="1:23" ht="35.25" customHeight="1" thickBot="1" x14ac:dyDescent="0.25">
      <c r="A10" s="327"/>
      <c r="B10" s="328"/>
      <c r="C10" s="342"/>
      <c r="D10" s="347"/>
      <c r="E10" s="349"/>
      <c r="F10" s="312" t="s">
        <v>113</v>
      </c>
      <c r="G10" s="323"/>
      <c r="H10" s="323"/>
      <c r="I10" s="316"/>
      <c r="J10" s="324" t="s">
        <v>49</v>
      </c>
      <c r="K10" s="316"/>
    </row>
    <row r="11" spans="1:23" ht="54" customHeight="1" thickBot="1" x14ac:dyDescent="0.25">
      <c r="A11" s="329"/>
      <c r="B11" s="330"/>
      <c r="C11" s="342"/>
      <c r="D11" s="348"/>
      <c r="E11" s="350"/>
      <c r="F11" s="87" t="s">
        <v>50</v>
      </c>
      <c r="G11" s="21" t="s">
        <v>96</v>
      </c>
      <c r="H11" s="69" t="s">
        <v>92</v>
      </c>
      <c r="I11" s="70" t="s">
        <v>97</v>
      </c>
      <c r="J11" s="69" t="s">
        <v>98</v>
      </c>
      <c r="K11" s="70" t="s">
        <v>99</v>
      </c>
    </row>
    <row r="12" spans="1:23" s="209" customFormat="1" ht="24.95" customHeight="1" x14ac:dyDescent="0.2">
      <c r="A12" s="215" t="s">
        <v>126</v>
      </c>
      <c r="B12" s="264">
        <v>0</v>
      </c>
      <c r="C12" s="263">
        <v>136</v>
      </c>
      <c r="D12" s="211">
        <v>2646.4499999999994</v>
      </c>
      <c r="E12" s="212"/>
      <c r="F12" s="213">
        <v>0</v>
      </c>
      <c r="G12" s="214">
        <v>0</v>
      </c>
      <c r="H12" s="226">
        <v>1</v>
      </c>
      <c r="I12" s="227"/>
      <c r="J12" s="226"/>
      <c r="K12" s="227"/>
      <c r="M12" s="210"/>
      <c r="V12" s="209">
        <v>1</v>
      </c>
      <c r="W12" s="209">
        <v>0</v>
      </c>
    </row>
    <row r="13" spans="1:23" s="224" customFormat="1" ht="24.95" customHeight="1" x14ac:dyDescent="0.2">
      <c r="A13" s="216" t="s">
        <v>60</v>
      </c>
      <c r="B13" s="217" t="s">
        <v>235</v>
      </c>
      <c r="C13" s="266">
        <v>77</v>
      </c>
      <c r="D13" s="218">
        <v>1707.7500000000005</v>
      </c>
      <c r="E13" s="219"/>
      <c r="F13" s="220">
        <v>1</v>
      </c>
      <c r="G13" s="221">
        <f t="shared" ref="G13:G22" si="0">D13*F13</f>
        <v>1707.7500000000005</v>
      </c>
      <c r="H13" s="222">
        <v>0</v>
      </c>
      <c r="I13" s="223" t="str">
        <f t="shared" ref="I13:I22" si="1">IF(H13&gt;0,D13*F13/H13,"")</f>
        <v/>
      </c>
      <c r="J13" s="222">
        <v>0</v>
      </c>
      <c r="K13" s="223" t="str">
        <f t="shared" ref="K13:K22" si="2">IF(J13&gt;0,D13/J13,"")</f>
        <v/>
      </c>
      <c r="M13" s="225"/>
      <c r="V13" s="224">
        <v>0</v>
      </c>
      <c r="W13" s="224">
        <v>0</v>
      </c>
    </row>
    <row r="14" spans="1:23" s="224" customFormat="1" ht="24.95" customHeight="1" x14ac:dyDescent="0.2">
      <c r="A14" s="216" t="s">
        <v>236</v>
      </c>
      <c r="B14" s="217" t="s">
        <v>237</v>
      </c>
      <c r="C14" s="266">
        <v>10</v>
      </c>
      <c r="D14" s="218">
        <v>363.94000000000005</v>
      </c>
      <c r="E14" s="219"/>
      <c r="F14" s="220">
        <v>2.5</v>
      </c>
      <c r="G14" s="221">
        <f t="shared" si="0"/>
        <v>909.85000000000014</v>
      </c>
      <c r="H14" s="222">
        <v>0</v>
      </c>
      <c r="I14" s="223" t="str">
        <f t="shared" si="1"/>
        <v/>
      </c>
      <c r="J14" s="222">
        <v>0</v>
      </c>
      <c r="K14" s="223" t="str">
        <f t="shared" si="2"/>
        <v/>
      </c>
      <c r="M14" s="225"/>
      <c r="V14" s="224">
        <v>0</v>
      </c>
      <c r="W14" s="224">
        <v>0</v>
      </c>
    </row>
    <row r="15" spans="1:23" s="224" customFormat="1" ht="24.95" customHeight="1" x14ac:dyDescent="0.2">
      <c r="A15" s="216" t="s">
        <v>667</v>
      </c>
      <c r="B15" s="217" t="s">
        <v>239</v>
      </c>
      <c r="C15" s="266">
        <v>4</v>
      </c>
      <c r="D15" s="218">
        <v>128.63999999999999</v>
      </c>
      <c r="E15" s="219"/>
      <c r="F15" s="220">
        <v>5</v>
      </c>
      <c r="G15" s="221">
        <f t="shared" si="0"/>
        <v>643.19999999999993</v>
      </c>
      <c r="H15" s="222">
        <v>0</v>
      </c>
      <c r="I15" s="223" t="str">
        <f t="shared" si="1"/>
        <v/>
      </c>
      <c r="J15" s="222">
        <v>0</v>
      </c>
      <c r="K15" s="223" t="str">
        <f t="shared" si="2"/>
        <v/>
      </c>
      <c r="M15" s="225"/>
      <c r="V15" s="224">
        <v>0</v>
      </c>
      <c r="W15" s="224">
        <v>0</v>
      </c>
    </row>
    <row r="16" spans="1:23" s="224" customFormat="1" ht="24.95" customHeight="1" x14ac:dyDescent="0.2">
      <c r="A16" s="216" t="s">
        <v>240</v>
      </c>
      <c r="B16" s="217" t="s">
        <v>241</v>
      </c>
      <c r="C16" s="266">
        <v>10</v>
      </c>
      <c r="D16" s="218">
        <v>146.82999999999998</v>
      </c>
      <c r="E16" s="219"/>
      <c r="F16" s="220">
        <v>1</v>
      </c>
      <c r="G16" s="221">
        <f t="shared" si="0"/>
        <v>146.82999999999998</v>
      </c>
      <c r="H16" s="222">
        <v>0</v>
      </c>
      <c r="I16" s="223" t="str">
        <f t="shared" si="1"/>
        <v/>
      </c>
      <c r="J16" s="222">
        <v>0</v>
      </c>
      <c r="K16" s="223" t="str">
        <f t="shared" si="2"/>
        <v/>
      </c>
      <c r="M16" s="225"/>
      <c r="V16" s="224">
        <v>0</v>
      </c>
      <c r="W16" s="224">
        <v>0</v>
      </c>
    </row>
    <row r="17" spans="1:23" s="224" customFormat="1" ht="24.95" customHeight="1" x14ac:dyDescent="0.2">
      <c r="A17" s="216" t="s">
        <v>240</v>
      </c>
      <c r="B17" s="217" t="s">
        <v>242</v>
      </c>
      <c r="C17" s="266">
        <v>2</v>
      </c>
      <c r="D17" s="218">
        <v>38</v>
      </c>
      <c r="E17" s="219"/>
      <c r="F17" s="220">
        <v>5</v>
      </c>
      <c r="G17" s="221">
        <f t="shared" si="0"/>
        <v>190</v>
      </c>
      <c r="H17" s="222">
        <v>0</v>
      </c>
      <c r="I17" s="223" t="str">
        <f t="shared" si="1"/>
        <v/>
      </c>
      <c r="J17" s="222">
        <v>0</v>
      </c>
      <c r="K17" s="223" t="str">
        <f t="shared" si="2"/>
        <v/>
      </c>
      <c r="M17" s="225"/>
      <c r="V17" s="224">
        <v>0</v>
      </c>
      <c r="W17" s="224">
        <v>0</v>
      </c>
    </row>
    <row r="18" spans="1:23" s="224" customFormat="1" ht="24.95" customHeight="1" x14ac:dyDescent="0.2">
      <c r="A18" s="216" t="s">
        <v>666</v>
      </c>
      <c r="B18" s="217" t="s">
        <v>243</v>
      </c>
      <c r="C18" s="266">
        <v>13</v>
      </c>
      <c r="D18" s="218">
        <v>84.9</v>
      </c>
      <c r="E18" s="219"/>
      <c r="F18" s="220">
        <v>5</v>
      </c>
      <c r="G18" s="221">
        <f t="shared" si="0"/>
        <v>424.5</v>
      </c>
      <c r="H18" s="222">
        <v>0</v>
      </c>
      <c r="I18" s="223" t="str">
        <f t="shared" si="1"/>
        <v/>
      </c>
      <c r="J18" s="222">
        <v>0</v>
      </c>
      <c r="K18" s="223" t="str">
        <f t="shared" si="2"/>
        <v/>
      </c>
      <c r="M18" s="225"/>
      <c r="V18" s="224">
        <v>0</v>
      </c>
      <c r="W18" s="224">
        <v>0</v>
      </c>
    </row>
    <row r="19" spans="1:23" s="224" customFormat="1" ht="24.95" customHeight="1" x14ac:dyDescent="0.2">
      <c r="A19" s="216" t="s">
        <v>156</v>
      </c>
      <c r="B19" s="217" t="s">
        <v>244</v>
      </c>
      <c r="C19" s="266">
        <v>3</v>
      </c>
      <c r="D19" s="218">
        <v>18.649999999999999</v>
      </c>
      <c r="E19" s="219"/>
      <c r="F19" s="220">
        <v>5</v>
      </c>
      <c r="G19" s="221">
        <f t="shared" si="0"/>
        <v>93.25</v>
      </c>
      <c r="H19" s="222">
        <v>0</v>
      </c>
      <c r="I19" s="223" t="str">
        <f t="shared" si="1"/>
        <v/>
      </c>
      <c r="J19" s="222">
        <v>0</v>
      </c>
      <c r="K19" s="223" t="str">
        <f t="shared" si="2"/>
        <v/>
      </c>
      <c r="M19" s="225"/>
      <c r="V19" s="224">
        <v>0</v>
      </c>
      <c r="W19" s="224">
        <v>0</v>
      </c>
    </row>
    <row r="20" spans="1:23" s="224" customFormat="1" ht="24.95" customHeight="1" x14ac:dyDescent="0.2">
      <c r="A20" s="216" t="s">
        <v>95</v>
      </c>
      <c r="B20" s="217" t="s">
        <v>245</v>
      </c>
      <c r="C20" s="266">
        <v>3</v>
      </c>
      <c r="D20" s="218">
        <v>4.95</v>
      </c>
      <c r="E20" s="219"/>
      <c r="F20" s="220">
        <v>3.7999999999999999E-2</v>
      </c>
      <c r="G20" s="221">
        <f t="shared" si="0"/>
        <v>0.18809999999999999</v>
      </c>
      <c r="H20" s="222">
        <v>0</v>
      </c>
      <c r="I20" s="223" t="str">
        <f t="shared" si="1"/>
        <v/>
      </c>
      <c r="J20" s="222">
        <v>0</v>
      </c>
      <c r="K20" s="223" t="str">
        <f t="shared" si="2"/>
        <v/>
      </c>
      <c r="M20" s="225"/>
      <c r="V20" s="224">
        <v>0</v>
      </c>
      <c r="W20" s="224">
        <v>0</v>
      </c>
    </row>
    <row r="21" spans="1:23" s="224" customFormat="1" ht="24.95" customHeight="1" x14ac:dyDescent="0.2">
      <c r="A21" s="216" t="s">
        <v>246</v>
      </c>
      <c r="B21" s="217" t="s">
        <v>247</v>
      </c>
      <c r="C21" s="266">
        <v>1</v>
      </c>
      <c r="D21" s="218">
        <v>19.420000000000002</v>
      </c>
      <c r="E21" s="219"/>
      <c r="F21" s="220">
        <v>1</v>
      </c>
      <c r="G21" s="221">
        <f t="shared" si="0"/>
        <v>19.420000000000002</v>
      </c>
      <c r="H21" s="222">
        <v>0</v>
      </c>
      <c r="I21" s="223" t="str">
        <f t="shared" si="1"/>
        <v/>
      </c>
      <c r="J21" s="222">
        <v>0</v>
      </c>
      <c r="K21" s="223" t="str">
        <f t="shared" si="2"/>
        <v/>
      </c>
      <c r="M21" s="225"/>
      <c r="V21" s="224">
        <v>0</v>
      </c>
      <c r="W21" s="224">
        <v>0</v>
      </c>
    </row>
    <row r="22" spans="1:23" s="224" customFormat="1" ht="24.95" customHeight="1" thickBot="1" x14ac:dyDescent="0.25">
      <c r="A22" s="216" t="s">
        <v>64</v>
      </c>
      <c r="B22" s="217" t="s">
        <v>248</v>
      </c>
      <c r="C22" s="265">
        <v>8</v>
      </c>
      <c r="D22" s="218">
        <v>89.67</v>
      </c>
      <c r="E22" s="219"/>
      <c r="F22" s="220">
        <v>0.23100000000000001</v>
      </c>
      <c r="G22" s="221">
        <f t="shared" si="0"/>
        <v>20.71377</v>
      </c>
      <c r="H22" s="222">
        <v>0</v>
      </c>
      <c r="I22" s="223" t="str">
        <f t="shared" si="1"/>
        <v/>
      </c>
      <c r="J22" s="222">
        <v>0</v>
      </c>
      <c r="K22" s="223" t="str">
        <f t="shared" si="2"/>
        <v/>
      </c>
      <c r="M22" s="225"/>
      <c r="V22" s="224">
        <v>0</v>
      </c>
      <c r="W22" s="224">
        <v>0</v>
      </c>
    </row>
    <row r="23" spans="1:23" ht="24.95" customHeight="1" thickBot="1" x14ac:dyDescent="0.25">
      <c r="A23" s="56" t="s">
        <v>51</v>
      </c>
      <c r="B23" s="188"/>
      <c r="C23" s="56"/>
      <c r="D23" s="208">
        <f>SUM(D12:D22)</f>
        <v>5249.1999999999989</v>
      </c>
      <c r="E23" s="58"/>
      <c r="F23" s="58"/>
      <c r="G23" s="57">
        <f>SUM(G12:G22)</f>
        <v>4155.7018700000008</v>
      </c>
      <c r="H23" s="57" t="str">
        <f>IF(I23="","",G23/I23)</f>
        <v/>
      </c>
      <c r="I23" s="57" t="str">
        <f>IF(SUM(I12:I22)&gt;0,SUM(I12:I22),"")</f>
        <v/>
      </c>
      <c r="J23" s="57" t="str">
        <f>IF(K23="","",((D23-D12)/K23))</f>
        <v/>
      </c>
      <c r="K23" s="57" t="str">
        <f>IF(SUM(K12:K22)&gt;0,SUM(K12:K22),"")</f>
        <v/>
      </c>
    </row>
    <row r="24" spans="1:23" ht="24.95" customHeight="1" x14ac:dyDescent="0.2">
      <c r="A24" s="11"/>
      <c r="B24" s="59"/>
      <c r="C24" s="60"/>
      <c r="D24" s="60"/>
      <c r="E24" s="61"/>
      <c r="F24" s="61"/>
      <c r="G24" s="60"/>
      <c r="H24" s="60"/>
      <c r="I24" s="60"/>
      <c r="J24" s="60"/>
      <c r="K24" s="60"/>
    </row>
    <row r="25" spans="1:23" ht="24.95" customHeight="1" x14ac:dyDescent="0.2">
      <c r="A25" s="64" t="s">
        <v>115</v>
      </c>
      <c r="B25" s="59"/>
      <c r="C25" s="60"/>
      <c r="D25" s="60"/>
      <c r="E25" s="61"/>
      <c r="F25" s="61"/>
      <c r="G25" s="60"/>
      <c r="H25" s="60"/>
      <c r="I25" s="60"/>
      <c r="J25" s="60"/>
      <c r="K25" s="60"/>
    </row>
    <row r="26" spans="1:23" s="12" customFormat="1" ht="24.95" customHeight="1" x14ac:dyDescent="0.2">
      <c r="A26" s="65" t="s">
        <v>184</v>
      </c>
      <c r="B26" s="74"/>
      <c r="C26" s="105"/>
      <c r="D26" s="75"/>
      <c r="E26" s="72"/>
      <c r="F26" s="72"/>
      <c r="G26" s="75"/>
      <c r="H26" s="75"/>
      <c r="I26" s="75"/>
      <c r="J26" s="75"/>
      <c r="K26" s="75"/>
      <c r="M26" s="73"/>
    </row>
    <row r="27" spans="1:23" s="12" customFormat="1" ht="24.95" customHeight="1" x14ac:dyDescent="0.2">
      <c r="A27" s="65" t="s">
        <v>185</v>
      </c>
      <c r="B27" s="74"/>
      <c r="C27" s="105"/>
      <c r="D27" s="75"/>
      <c r="E27" s="72"/>
      <c r="F27" s="72"/>
      <c r="G27" s="75"/>
      <c r="H27" s="75"/>
      <c r="I27" s="75"/>
      <c r="J27" s="75"/>
      <c r="K27" s="75"/>
      <c r="M27" s="73"/>
    </row>
    <row r="28" spans="1:23" s="12" customFormat="1" ht="24.95" customHeight="1" x14ac:dyDescent="0.2">
      <c r="A28" s="65" t="s">
        <v>186</v>
      </c>
      <c r="B28" s="74"/>
      <c r="C28" s="105"/>
      <c r="D28" s="75"/>
      <c r="E28" s="72"/>
      <c r="F28" s="72"/>
      <c r="G28" s="75"/>
      <c r="H28" s="75"/>
      <c r="I28" s="75"/>
      <c r="J28" s="75"/>
      <c r="K28" s="75"/>
      <c r="M28" s="73"/>
    </row>
    <row r="29" spans="1:23" ht="24.95" customHeight="1" x14ac:dyDescent="0.2">
      <c r="A29" s="65" t="s">
        <v>187</v>
      </c>
      <c r="B29" s="59"/>
      <c r="C29" s="105"/>
      <c r="D29" s="60"/>
      <c r="E29" s="61"/>
      <c r="F29" s="61"/>
      <c r="G29" s="60"/>
      <c r="H29" s="60"/>
      <c r="I29" s="60"/>
      <c r="J29" s="60"/>
      <c r="K29" s="60"/>
    </row>
    <row r="30" spans="1:23" ht="24.95" customHeight="1" x14ac:dyDescent="0.2">
      <c r="A30" s="65" t="s">
        <v>188</v>
      </c>
      <c r="B30" s="59"/>
      <c r="C30" s="105"/>
      <c r="D30" s="60"/>
      <c r="E30" s="61"/>
      <c r="F30" s="61"/>
      <c r="G30" s="60"/>
      <c r="H30" s="60"/>
      <c r="I30" s="60"/>
      <c r="J30" s="60"/>
      <c r="K30" s="60"/>
    </row>
    <row r="31" spans="1:23" ht="24.95" customHeight="1" x14ac:dyDescent="0.2">
      <c r="A31" s="65" t="s">
        <v>118</v>
      </c>
      <c r="B31" s="59"/>
      <c r="C31" s="105"/>
      <c r="D31" s="60"/>
      <c r="E31" s="61"/>
      <c r="F31" s="61"/>
      <c r="G31" s="60"/>
      <c r="H31" s="60"/>
      <c r="I31" s="60"/>
      <c r="J31" s="60"/>
      <c r="K31" s="60"/>
    </row>
    <row r="32" spans="1:23" ht="24.95" customHeight="1" x14ac:dyDescent="0.2">
      <c r="A32" s="65" t="s">
        <v>121</v>
      </c>
      <c r="B32" s="59"/>
      <c r="C32" s="60"/>
      <c r="D32" s="60"/>
      <c r="E32" s="61"/>
      <c r="F32" s="61"/>
      <c r="G32" s="60"/>
      <c r="H32" s="60"/>
      <c r="I32" s="60"/>
      <c r="J32" s="60"/>
      <c r="K32" s="60"/>
    </row>
    <row r="33" spans="1:13" ht="24.95" customHeight="1" thickBot="1" x14ac:dyDescent="0.25">
      <c r="A33" s="65" t="s">
        <v>122</v>
      </c>
      <c r="B33" s="59"/>
      <c r="C33" s="60"/>
      <c r="D33" s="60"/>
      <c r="E33" s="61"/>
      <c r="F33" s="61"/>
      <c r="G33" s="60"/>
      <c r="H33" s="60"/>
      <c r="I33" s="60"/>
      <c r="J33" s="60"/>
      <c r="K33" s="60"/>
    </row>
    <row r="34" spans="1:13" ht="13.5" hidden="1" thickBot="1" x14ac:dyDescent="0.25"/>
    <row r="35" spans="1:13" ht="39" customHeight="1" thickBot="1" x14ac:dyDescent="0.25">
      <c r="A35" s="331" t="s">
        <v>52</v>
      </c>
      <c r="B35" s="332"/>
      <c r="C35" s="332"/>
      <c r="D35" s="333"/>
      <c r="E35" s="333"/>
      <c r="F35" s="332"/>
      <c r="G35" s="332"/>
      <c r="H35" s="333"/>
      <c r="I35" s="333"/>
      <c r="J35" s="333"/>
      <c r="K35" s="334"/>
    </row>
    <row r="36" spans="1:13" ht="35.1" customHeight="1" x14ac:dyDescent="0.2">
      <c r="A36" s="338" t="s">
        <v>53</v>
      </c>
      <c r="B36" s="331"/>
      <c r="C36" s="343"/>
      <c r="D36" s="325" t="s">
        <v>204</v>
      </c>
      <c r="E36" s="326"/>
      <c r="F36" s="325" t="s">
        <v>101</v>
      </c>
      <c r="G36" s="326"/>
      <c r="H36" s="317" t="s">
        <v>205</v>
      </c>
      <c r="I36" s="318"/>
      <c r="J36" s="317" t="s">
        <v>203</v>
      </c>
      <c r="K36" s="318"/>
      <c r="M36" s="11"/>
    </row>
    <row r="37" spans="1:13" ht="18.75" customHeight="1" thickBot="1" x14ac:dyDescent="0.25">
      <c r="A37" s="339"/>
      <c r="B37" s="344"/>
      <c r="C37" s="345"/>
      <c r="D37" s="327"/>
      <c r="E37" s="328"/>
      <c r="F37" s="329"/>
      <c r="G37" s="330"/>
      <c r="H37" s="321">
        <v>52</v>
      </c>
      <c r="I37" s="322"/>
      <c r="J37" s="319"/>
      <c r="K37" s="320"/>
      <c r="M37" s="11"/>
    </row>
    <row r="38" spans="1:13" ht="35.1" customHeight="1" thickBot="1" x14ac:dyDescent="0.25">
      <c r="A38" s="9" t="s">
        <v>102</v>
      </c>
      <c r="B38" s="297"/>
      <c r="C38" s="298"/>
      <c r="D38" s="299"/>
      <c r="E38" s="300"/>
      <c r="F38" s="303" t="str">
        <f>IF(I23="","",ROUND(ROUND(I23/0.25,0)*0.25,2))</f>
        <v/>
      </c>
      <c r="G38" s="304"/>
      <c r="H38" s="340" t="str">
        <f>IF(F38="","",H37*F38)</f>
        <v/>
      </c>
      <c r="I38" s="306"/>
      <c r="J38" s="305" t="str">
        <f>IF(D38="","",H38*D38/12)</f>
        <v/>
      </c>
      <c r="K38" s="306"/>
      <c r="M38" s="11"/>
    </row>
    <row r="39" spans="1:13" s="13" customFormat="1" ht="20.25" customHeight="1" thickBot="1" x14ac:dyDescent="0.25">
      <c r="A39" s="50"/>
      <c r="B39" s="51"/>
      <c r="C39" s="51"/>
      <c r="D39" s="49"/>
      <c r="E39" s="49"/>
      <c r="H39" s="185" t="s">
        <v>114</v>
      </c>
      <c r="I39" s="63">
        <v>0.19</v>
      </c>
      <c r="J39" s="305" t="str">
        <f>IF(J38="","",J38*I39)</f>
        <v/>
      </c>
      <c r="K39" s="306"/>
    </row>
    <row r="40" spans="1:13" s="13" customFormat="1" ht="20.25" customHeight="1" thickBot="1" x14ac:dyDescent="0.25">
      <c r="A40" s="50"/>
      <c r="B40" s="51"/>
      <c r="C40" s="51"/>
      <c r="D40" s="49"/>
      <c r="E40" s="49"/>
      <c r="H40" s="170"/>
      <c r="I40" s="171"/>
      <c r="J40" s="172"/>
      <c r="K40" s="169"/>
      <c r="M40" s="53"/>
    </row>
    <row r="41" spans="1:13" ht="35.1" customHeight="1" thickBot="1" x14ac:dyDescent="0.3">
      <c r="A41" s="71" t="s">
        <v>206</v>
      </c>
      <c r="B41" s="307" t="s">
        <v>207</v>
      </c>
      <c r="C41" s="308"/>
      <c r="D41" s="308"/>
      <c r="E41" s="309"/>
      <c r="F41" s="173"/>
      <c r="G41" s="173"/>
      <c r="H41" s="173"/>
      <c r="I41" s="173"/>
      <c r="J41" s="310" t="str">
        <f>IF(J38="","",J38+J39)</f>
        <v/>
      </c>
      <c r="K41" s="311"/>
      <c r="M41" s="11"/>
    </row>
    <row r="42" spans="1:13" ht="20.25" customHeight="1" thickBot="1" x14ac:dyDescent="0.3">
      <c r="A42" s="174"/>
      <c r="B42" s="175"/>
      <c r="C42" s="175"/>
      <c r="D42" s="175"/>
      <c r="E42" s="175"/>
      <c r="F42" s="173"/>
      <c r="G42" s="173"/>
      <c r="H42" s="172"/>
      <c r="I42" s="172"/>
      <c r="J42" s="172"/>
      <c r="K42" s="172"/>
    </row>
    <row r="43" spans="1:13" ht="60.75" customHeight="1" thickBot="1" x14ac:dyDescent="0.25">
      <c r="D43" s="312" t="s">
        <v>204</v>
      </c>
      <c r="E43" s="313"/>
      <c r="F43" s="314"/>
      <c r="G43" s="315"/>
      <c r="H43" s="312" t="s">
        <v>208</v>
      </c>
      <c r="I43" s="316"/>
      <c r="J43" s="312" t="s">
        <v>209</v>
      </c>
      <c r="K43" s="316"/>
    </row>
    <row r="44" spans="1:13" ht="35.1" customHeight="1" thickBot="1" x14ac:dyDescent="0.25">
      <c r="A44" s="62" t="s">
        <v>116</v>
      </c>
      <c r="B44" s="297"/>
      <c r="C44" s="298"/>
      <c r="D44" s="299"/>
      <c r="E44" s="300"/>
      <c r="F44" s="301" t="s">
        <v>54</v>
      </c>
      <c r="G44" s="302"/>
      <c r="H44" s="303" t="str">
        <f>IF(K23="","",ROUND(ROUND(K23/0.25,0)*0.25,2))</f>
        <v/>
      </c>
      <c r="I44" s="304"/>
      <c r="J44" s="305" t="str">
        <f>IF(H44="","",H44*D44)</f>
        <v/>
      </c>
      <c r="K44" s="306"/>
    </row>
    <row r="45" spans="1:13" ht="20.25" customHeight="1" x14ac:dyDescent="0.2">
      <c r="G45" s="11"/>
      <c r="H45" s="17"/>
      <c r="I45" s="17"/>
      <c r="K45" s="22"/>
    </row>
    <row r="46" spans="1:13" ht="18" x14ac:dyDescent="0.2">
      <c r="A46" s="64" t="s">
        <v>123</v>
      </c>
      <c r="G46" s="11"/>
      <c r="H46" s="17"/>
      <c r="I46" s="17"/>
      <c r="K46" s="22"/>
    </row>
    <row r="47" spans="1:13" s="77" customFormat="1" ht="16.5" x14ac:dyDescent="0.25">
      <c r="A47" s="85"/>
      <c r="B47" s="76"/>
      <c r="C47" s="16"/>
      <c r="D47" s="76"/>
      <c r="E47" s="76"/>
      <c r="F47" s="76"/>
      <c r="H47" s="78"/>
      <c r="I47" s="78"/>
      <c r="K47" s="86"/>
      <c r="M47" s="79"/>
    </row>
    <row r="48" spans="1:13" s="82" customFormat="1" ht="16.5" x14ac:dyDescent="0.25">
      <c r="A48" s="80" t="s">
        <v>128</v>
      </c>
      <c r="B48" s="81"/>
      <c r="C48" s="16"/>
      <c r="D48" s="81"/>
      <c r="E48" s="81"/>
      <c r="F48" s="81"/>
      <c r="G48" s="81"/>
      <c r="I48" s="81"/>
      <c r="K48" s="83"/>
      <c r="M48" s="84"/>
    </row>
    <row r="49" spans="1:13" s="82" customFormat="1" ht="16.5" x14ac:dyDescent="0.25">
      <c r="A49" s="80" t="s">
        <v>119</v>
      </c>
      <c r="B49" s="81"/>
      <c r="C49" s="16"/>
      <c r="D49" s="81"/>
      <c r="E49" s="81"/>
      <c r="F49" s="81"/>
      <c r="G49" s="81"/>
      <c r="I49" s="81"/>
      <c r="K49" s="83"/>
      <c r="M49" s="84"/>
    </row>
    <row r="50" spans="1:13" s="82" customFormat="1" ht="16.5" x14ac:dyDescent="0.25">
      <c r="A50" s="80" t="s">
        <v>129</v>
      </c>
      <c r="B50" s="81"/>
      <c r="C50" s="16"/>
      <c r="D50" s="81"/>
      <c r="E50" s="81"/>
      <c r="F50" s="81"/>
      <c r="G50" s="81"/>
      <c r="I50" s="81"/>
      <c r="K50" s="83"/>
      <c r="M50" s="84"/>
    </row>
    <row r="51" spans="1:13" s="82" customFormat="1" ht="16.5" x14ac:dyDescent="0.25">
      <c r="A51" s="80" t="s">
        <v>120</v>
      </c>
      <c r="B51" s="81"/>
      <c r="C51" s="16"/>
      <c r="D51" s="81"/>
      <c r="E51" s="81"/>
      <c r="F51" s="81"/>
      <c r="G51" s="81"/>
      <c r="I51" s="81"/>
      <c r="K51" s="83"/>
      <c r="M51" s="84"/>
    </row>
    <row r="52" spans="1:13" s="82" customFormat="1" ht="16.5" x14ac:dyDescent="0.25">
      <c r="A52" s="80"/>
      <c r="B52" s="81"/>
      <c r="C52" s="16"/>
      <c r="D52" s="81"/>
      <c r="E52" s="81"/>
      <c r="F52" s="81"/>
      <c r="G52" s="81"/>
      <c r="I52" s="81"/>
      <c r="K52" s="83"/>
      <c r="M52" s="84"/>
    </row>
    <row r="53" spans="1:13" ht="18" x14ac:dyDescent="0.25">
      <c r="A53" s="68" t="s">
        <v>131</v>
      </c>
    </row>
    <row r="54" spans="1:13" ht="18" x14ac:dyDescent="0.25">
      <c r="A54" s="68" t="s">
        <v>130</v>
      </c>
    </row>
    <row r="55" spans="1:13" ht="18" x14ac:dyDescent="0.25">
      <c r="A55" s="68" t="s">
        <v>132</v>
      </c>
    </row>
    <row r="56" spans="1:13" ht="18" x14ac:dyDescent="0.25">
      <c r="A56" s="68" t="s">
        <v>133</v>
      </c>
    </row>
    <row r="57" spans="1:13" x14ac:dyDescent="0.2">
      <c r="A57" s="10"/>
    </row>
    <row r="58" spans="1:13" x14ac:dyDescent="0.2">
      <c r="A58" s="10"/>
    </row>
    <row r="59" spans="1:13" x14ac:dyDescent="0.2">
      <c r="A59" s="10"/>
    </row>
    <row r="60" spans="1:13" x14ac:dyDescent="0.2">
      <c r="A60" s="10"/>
    </row>
    <row r="61" spans="1:13" x14ac:dyDescent="0.2">
      <c r="A61" s="10"/>
    </row>
    <row r="62" spans="1:13" x14ac:dyDescent="0.2">
      <c r="A62" s="10"/>
    </row>
    <row r="63" spans="1:13" x14ac:dyDescent="0.2">
      <c r="A63" s="10"/>
    </row>
    <row r="64" spans="1:13" x14ac:dyDescent="0.2">
      <c r="A64" s="10"/>
    </row>
    <row r="65" spans="1:1" x14ac:dyDescent="0.2">
      <c r="A65" s="10"/>
    </row>
    <row r="66" spans="1:1" x14ac:dyDescent="0.2">
      <c r="A66" s="10"/>
    </row>
    <row r="67" spans="1:1" x14ac:dyDescent="0.2">
      <c r="A67" s="10"/>
    </row>
    <row r="68" spans="1:1" x14ac:dyDescent="0.2">
      <c r="A68" s="10"/>
    </row>
  </sheetData>
  <sheetProtection algorithmName="SHA-512" hashValue="jowhxdWA9yb0LQbszcFJHn3MI4Q0wNyLAdnhwcKQxq+2bdzaG1n3tbYF/QzoUZtMyGlQ6+wLNbq7lmJCiNvZ7g==" saltValue="sngX5xP7reByCMlQPvNoUA==" spinCount="100000" sheet="1" objects="1" scenarios="1"/>
  <sortState xmlns:xlrd2="http://schemas.microsoft.com/office/spreadsheetml/2017/richdata2" ref="A13:W22">
    <sortCondition ref="B13"/>
    <sortCondition ref="F13"/>
  </sortState>
  <mergeCells count="32">
    <mergeCell ref="F10:I10"/>
    <mergeCell ref="J10:K10"/>
    <mergeCell ref="A9:B11"/>
    <mergeCell ref="F38:G38"/>
    <mergeCell ref="A35:K35"/>
    <mergeCell ref="F9:K9"/>
    <mergeCell ref="A36:A37"/>
    <mergeCell ref="H38:I38"/>
    <mergeCell ref="B38:C38"/>
    <mergeCell ref="C9:C11"/>
    <mergeCell ref="B36:C37"/>
    <mergeCell ref="D9:D11"/>
    <mergeCell ref="E9:E11"/>
    <mergeCell ref="D36:E37"/>
    <mergeCell ref="F36:G37"/>
    <mergeCell ref="H36:I36"/>
    <mergeCell ref="J36:K37"/>
    <mergeCell ref="H37:I37"/>
    <mergeCell ref="D38:E38"/>
    <mergeCell ref="J38:K38"/>
    <mergeCell ref="J39:K39"/>
    <mergeCell ref="B41:E41"/>
    <mergeCell ref="J41:K41"/>
    <mergeCell ref="D43:E43"/>
    <mergeCell ref="F43:G43"/>
    <mergeCell ref="H43:I43"/>
    <mergeCell ref="J43:K43"/>
    <mergeCell ref="B44:C44"/>
    <mergeCell ref="D44:E44"/>
    <mergeCell ref="F44:G44"/>
    <mergeCell ref="H44:I44"/>
    <mergeCell ref="J44:K44"/>
  </mergeCells>
  <phoneticPr fontId="0" type="noConversion"/>
  <printOptions horizontalCentered="1"/>
  <pageMargins left="0.25" right="0.25" top="0.49212598425196852" bottom="0.49212598425196852" header="0.11811023622047245" footer="0.11811023622047245"/>
  <pageSetup paperSize="9" scale="69" fitToHeight="2" orientation="portrait" r:id="rId1"/>
  <headerFooter alignWithMargins="0">
    <oddHeader>&amp;L&amp;G&amp;R&amp;G</oddHeader>
    <oddFooter>&amp;CVersion: 2026_04_15 FA_Bremerhaven_Vergabe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E95E-2FEC-4770-931D-542AE0EFAB39}">
  <sheetPr codeName="Tabelle6"/>
  <dimension ref="A1:IV504"/>
  <sheetViews>
    <sheetView view="pageBreakPreview" topLeftCell="A462" zoomScaleNormal="100" zoomScaleSheetLayoutView="100" workbookViewId="0">
      <selection activeCell="D470" sqref="D470"/>
    </sheetView>
  </sheetViews>
  <sheetFormatPr baseColWidth="10" defaultColWidth="11.28515625" defaultRowHeight="12.75" x14ac:dyDescent="0.2"/>
  <cols>
    <col min="1" max="1" width="6.5703125" style="101" customWidth="1"/>
    <col min="2" max="2" width="35.28515625" style="89" customWidth="1"/>
    <col min="3" max="3" width="24" style="102" customWidth="1"/>
    <col min="4" max="4" width="15" style="88" customWidth="1"/>
    <col min="5" max="16384" width="11.28515625" style="89"/>
  </cols>
  <sheetData>
    <row r="1" spans="1:256" ht="30.75" customHeight="1" x14ac:dyDescent="0.2">
      <c r="A1" s="351" t="s">
        <v>213</v>
      </c>
      <c r="B1" s="351"/>
      <c r="C1" s="351"/>
      <c r="E1" s="351"/>
      <c r="F1" s="351"/>
      <c r="G1" s="351"/>
      <c r="H1" s="88"/>
      <c r="I1" s="351"/>
      <c r="J1" s="351"/>
      <c r="K1" s="351"/>
      <c r="L1" s="88"/>
      <c r="M1" s="351"/>
      <c r="N1" s="351"/>
      <c r="O1" s="351"/>
      <c r="P1" s="88"/>
      <c r="Q1" s="351"/>
      <c r="R1" s="351"/>
      <c r="S1" s="351"/>
      <c r="T1" s="88"/>
      <c r="U1" s="351"/>
      <c r="V1" s="351"/>
      <c r="W1" s="351"/>
      <c r="X1" s="88"/>
      <c r="Y1" s="351"/>
      <c r="Z1" s="351"/>
      <c r="AA1" s="351"/>
      <c r="AB1" s="88"/>
      <c r="AC1" s="351"/>
      <c r="AD1" s="351"/>
      <c r="AE1" s="351"/>
      <c r="AF1" s="88"/>
      <c r="AG1" s="351"/>
      <c r="AH1" s="351"/>
      <c r="AI1" s="351"/>
      <c r="AJ1" s="88"/>
      <c r="AK1" s="351"/>
      <c r="AL1" s="351"/>
      <c r="AM1" s="351"/>
      <c r="AN1" s="88"/>
      <c r="AO1" s="351"/>
      <c r="AP1" s="351"/>
      <c r="AQ1" s="351"/>
      <c r="AR1" s="88"/>
      <c r="AS1" s="351"/>
      <c r="AT1" s="351"/>
      <c r="AU1" s="351"/>
      <c r="AV1" s="88"/>
      <c r="AW1" s="351"/>
      <c r="AX1" s="351"/>
      <c r="AY1" s="351"/>
      <c r="AZ1" s="88"/>
      <c r="BA1" s="351"/>
      <c r="BB1" s="351"/>
      <c r="BC1" s="351"/>
      <c r="BD1" s="88"/>
      <c r="BE1" s="351"/>
      <c r="BF1" s="351"/>
      <c r="BG1" s="351"/>
      <c r="BH1" s="88"/>
      <c r="BI1" s="351"/>
      <c r="BJ1" s="351"/>
      <c r="BK1" s="351"/>
      <c r="BL1" s="88"/>
      <c r="BM1" s="351"/>
      <c r="BN1" s="351"/>
      <c r="BO1" s="351"/>
      <c r="BP1" s="88"/>
      <c r="BQ1" s="351"/>
      <c r="BR1" s="351"/>
      <c r="BS1" s="351"/>
      <c r="BT1" s="88"/>
      <c r="BU1" s="351"/>
      <c r="BV1" s="351"/>
      <c r="BW1" s="351"/>
      <c r="BX1" s="88"/>
      <c r="BY1" s="351"/>
      <c r="BZ1" s="351"/>
      <c r="CA1" s="351"/>
      <c r="CB1" s="88"/>
      <c r="CC1" s="351"/>
      <c r="CD1" s="351"/>
      <c r="CE1" s="351"/>
      <c r="CF1" s="88"/>
      <c r="CG1" s="351"/>
      <c r="CH1" s="351"/>
      <c r="CI1" s="351"/>
      <c r="CJ1" s="88"/>
      <c r="CK1" s="351"/>
      <c r="CL1" s="351"/>
      <c r="CM1" s="351"/>
      <c r="CN1" s="88"/>
      <c r="CO1" s="351"/>
      <c r="CP1" s="351"/>
      <c r="CQ1" s="351"/>
      <c r="CR1" s="88"/>
      <c r="CS1" s="351"/>
      <c r="CT1" s="351"/>
      <c r="CU1" s="351"/>
      <c r="CV1" s="88"/>
      <c r="CW1" s="351"/>
      <c r="CX1" s="351"/>
      <c r="CY1" s="351"/>
      <c r="CZ1" s="88"/>
      <c r="DA1" s="351"/>
      <c r="DB1" s="351"/>
      <c r="DC1" s="351"/>
      <c r="DD1" s="88"/>
      <c r="DE1" s="351"/>
      <c r="DF1" s="351"/>
      <c r="DG1" s="351"/>
      <c r="DH1" s="88"/>
      <c r="DI1" s="351"/>
      <c r="DJ1" s="351"/>
      <c r="DK1" s="351"/>
      <c r="DL1" s="88"/>
      <c r="DM1" s="351"/>
      <c r="DN1" s="351"/>
      <c r="DO1" s="351"/>
      <c r="DP1" s="88"/>
      <c r="DQ1" s="351"/>
      <c r="DR1" s="351"/>
      <c r="DS1" s="351"/>
      <c r="DT1" s="88"/>
      <c r="DU1" s="351"/>
      <c r="DV1" s="351"/>
      <c r="DW1" s="351"/>
      <c r="DX1" s="88"/>
      <c r="DY1" s="351"/>
      <c r="DZ1" s="351"/>
      <c r="EA1" s="351"/>
      <c r="EB1" s="88"/>
      <c r="EC1" s="351"/>
      <c r="ED1" s="351"/>
      <c r="EE1" s="351"/>
      <c r="EF1" s="88"/>
      <c r="EG1" s="351"/>
      <c r="EH1" s="351"/>
      <c r="EI1" s="351"/>
      <c r="EJ1" s="88"/>
      <c r="EK1" s="351"/>
      <c r="EL1" s="351"/>
      <c r="EM1" s="351"/>
      <c r="EN1" s="88"/>
      <c r="EO1" s="351"/>
      <c r="EP1" s="351"/>
      <c r="EQ1" s="351"/>
      <c r="ER1" s="88"/>
      <c r="ES1" s="351"/>
      <c r="ET1" s="351"/>
      <c r="EU1" s="351"/>
      <c r="EV1" s="88"/>
      <c r="EW1" s="351"/>
      <c r="EX1" s="351"/>
      <c r="EY1" s="351"/>
      <c r="EZ1" s="88"/>
      <c r="FA1" s="351"/>
      <c r="FB1" s="351"/>
      <c r="FC1" s="351"/>
      <c r="FD1" s="88"/>
      <c r="FE1" s="351"/>
      <c r="FF1" s="351"/>
      <c r="FG1" s="351"/>
      <c r="FH1" s="88"/>
      <c r="FI1" s="351"/>
      <c r="FJ1" s="351"/>
      <c r="FK1" s="351"/>
      <c r="FL1" s="88"/>
      <c r="FM1" s="351"/>
      <c r="FN1" s="351"/>
      <c r="FO1" s="351"/>
      <c r="FP1" s="88"/>
      <c r="FQ1" s="351"/>
      <c r="FR1" s="351"/>
      <c r="FS1" s="351"/>
      <c r="FT1" s="88"/>
      <c r="FU1" s="351"/>
      <c r="FV1" s="351"/>
      <c r="FW1" s="351"/>
      <c r="FX1" s="88"/>
      <c r="FY1" s="351"/>
      <c r="FZ1" s="351"/>
      <c r="GA1" s="351"/>
      <c r="GB1" s="88"/>
      <c r="GC1" s="351"/>
      <c r="GD1" s="351"/>
      <c r="GE1" s="351"/>
      <c r="GF1" s="88"/>
      <c r="GG1" s="351"/>
      <c r="GH1" s="351"/>
      <c r="GI1" s="351"/>
      <c r="GJ1" s="88"/>
      <c r="GK1" s="351"/>
      <c r="GL1" s="351"/>
      <c r="GM1" s="351"/>
      <c r="GN1" s="88"/>
      <c r="GO1" s="351"/>
      <c r="GP1" s="351"/>
      <c r="GQ1" s="351"/>
      <c r="GR1" s="88"/>
      <c r="GS1" s="351"/>
      <c r="GT1" s="351"/>
      <c r="GU1" s="351"/>
      <c r="GV1" s="88"/>
      <c r="GW1" s="351"/>
      <c r="GX1" s="351"/>
      <c r="GY1" s="351"/>
      <c r="GZ1" s="88"/>
      <c r="HA1" s="351"/>
      <c r="HB1" s="351"/>
      <c r="HC1" s="351"/>
      <c r="HD1" s="88"/>
      <c r="HE1" s="351"/>
      <c r="HF1" s="351"/>
      <c r="HG1" s="351"/>
      <c r="HH1" s="88"/>
      <c r="HI1" s="351"/>
      <c r="HJ1" s="351"/>
      <c r="HK1" s="351"/>
      <c r="HL1" s="88"/>
      <c r="HM1" s="351"/>
      <c r="HN1" s="351"/>
      <c r="HO1" s="351"/>
      <c r="HP1" s="88"/>
      <c r="HQ1" s="351"/>
      <c r="HR1" s="351"/>
      <c r="HS1" s="351"/>
      <c r="HT1" s="88"/>
      <c r="HU1" s="351"/>
      <c r="HV1" s="351"/>
      <c r="HW1" s="351"/>
      <c r="HX1" s="88"/>
      <c r="HY1" s="351"/>
      <c r="HZ1" s="351"/>
      <c r="IA1" s="351"/>
      <c r="IB1" s="88"/>
      <c r="IC1" s="351"/>
      <c r="ID1" s="351"/>
      <c r="IE1" s="351"/>
      <c r="IF1" s="88"/>
      <c r="IG1" s="351"/>
      <c r="IH1" s="351"/>
      <c r="II1" s="351"/>
      <c r="IJ1" s="88"/>
      <c r="IK1" s="351"/>
      <c r="IL1" s="351"/>
      <c r="IM1" s="351"/>
      <c r="IN1" s="88"/>
      <c r="IO1" s="351"/>
      <c r="IP1" s="351"/>
      <c r="IQ1" s="351"/>
      <c r="IR1" s="88"/>
      <c r="IS1" s="351"/>
      <c r="IT1" s="351"/>
      <c r="IU1" s="351"/>
      <c r="IV1" s="88"/>
    </row>
    <row r="2" spans="1:256" ht="15.75" customHeight="1" x14ac:dyDescent="0.2">
      <c r="A2" s="351" t="s">
        <v>77</v>
      </c>
      <c r="B2" s="351"/>
      <c r="C2" s="351"/>
      <c r="D2" s="189"/>
      <c r="E2" s="351"/>
      <c r="F2" s="351"/>
      <c r="G2" s="351"/>
      <c r="H2" s="190"/>
      <c r="I2" s="351"/>
      <c r="J2" s="351"/>
      <c r="K2" s="351"/>
      <c r="L2" s="190"/>
      <c r="M2" s="351"/>
      <c r="N2" s="351"/>
      <c r="O2" s="351"/>
      <c r="P2" s="190"/>
      <c r="Q2" s="351"/>
      <c r="R2" s="351"/>
      <c r="S2" s="351"/>
      <c r="T2" s="190"/>
      <c r="U2" s="351"/>
      <c r="V2" s="351"/>
      <c r="W2" s="351"/>
      <c r="X2" s="190"/>
      <c r="Y2" s="351"/>
      <c r="Z2" s="351"/>
      <c r="AA2" s="351"/>
      <c r="AB2" s="190"/>
      <c r="AC2" s="351"/>
      <c r="AD2" s="351"/>
      <c r="AE2" s="351"/>
      <c r="AF2" s="190"/>
      <c r="AG2" s="351"/>
      <c r="AH2" s="351"/>
      <c r="AI2" s="351"/>
      <c r="AJ2" s="190"/>
      <c r="AK2" s="351"/>
      <c r="AL2" s="351"/>
      <c r="AM2" s="351"/>
      <c r="AN2" s="190"/>
      <c r="AO2" s="351"/>
      <c r="AP2" s="351"/>
      <c r="AQ2" s="351"/>
      <c r="AR2" s="190"/>
      <c r="AS2" s="351"/>
      <c r="AT2" s="351"/>
      <c r="AU2" s="351"/>
      <c r="AV2" s="190"/>
      <c r="AW2" s="351"/>
      <c r="AX2" s="351"/>
      <c r="AY2" s="351"/>
      <c r="AZ2" s="190"/>
      <c r="BA2" s="351"/>
      <c r="BB2" s="351"/>
      <c r="BC2" s="351"/>
      <c r="BD2" s="190"/>
      <c r="BE2" s="351"/>
      <c r="BF2" s="351"/>
      <c r="BG2" s="351"/>
      <c r="BH2" s="190"/>
      <c r="BI2" s="351"/>
      <c r="BJ2" s="351"/>
      <c r="BK2" s="351"/>
      <c r="BL2" s="190"/>
      <c r="BM2" s="351"/>
      <c r="BN2" s="351"/>
      <c r="BO2" s="351"/>
      <c r="BP2" s="190"/>
      <c r="BQ2" s="351"/>
      <c r="BR2" s="351"/>
      <c r="BS2" s="351"/>
      <c r="BT2" s="190"/>
      <c r="BU2" s="351"/>
      <c r="BV2" s="351"/>
      <c r="BW2" s="351"/>
      <c r="BX2" s="190"/>
      <c r="BY2" s="351"/>
      <c r="BZ2" s="351"/>
      <c r="CA2" s="351"/>
      <c r="CB2" s="190"/>
      <c r="CC2" s="351"/>
      <c r="CD2" s="351"/>
      <c r="CE2" s="351"/>
      <c r="CF2" s="190"/>
      <c r="CG2" s="351"/>
      <c r="CH2" s="351"/>
      <c r="CI2" s="351"/>
      <c r="CJ2" s="190"/>
      <c r="CK2" s="351"/>
      <c r="CL2" s="351"/>
      <c r="CM2" s="351"/>
      <c r="CN2" s="190"/>
      <c r="CO2" s="351"/>
      <c r="CP2" s="351"/>
      <c r="CQ2" s="351"/>
      <c r="CR2" s="190"/>
      <c r="CS2" s="351"/>
      <c r="CT2" s="351"/>
      <c r="CU2" s="351"/>
      <c r="CV2" s="190"/>
      <c r="CW2" s="351"/>
      <c r="CX2" s="351"/>
      <c r="CY2" s="351"/>
      <c r="CZ2" s="190"/>
      <c r="DA2" s="351"/>
      <c r="DB2" s="351"/>
      <c r="DC2" s="351"/>
      <c r="DD2" s="190"/>
      <c r="DE2" s="351"/>
      <c r="DF2" s="351"/>
      <c r="DG2" s="351"/>
      <c r="DH2" s="190"/>
      <c r="DI2" s="351"/>
      <c r="DJ2" s="351"/>
      <c r="DK2" s="351"/>
      <c r="DL2" s="190"/>
      <c r="DM2" s="351"/>
      <c r="DN2" s="351"/>
      <c r="DO2" s="351"/>
      <c r="DP2" s="190"/>
      <c r="DQ2" s="351"/>
      <c r="DR2" s="351"/>
      <c r="DS2" s="351"/>
      <c r="DT2" s="190"/>
      <c r="DU2" s="351"/>
      <c r="DV2" s="351"/>
      <c r="DW2" s="351"/>
      <c r="DX2" s="190"/>
      <c r="DY2" s="351"/>
      <c r="DZ2" s="351"/>
      <c r="EA2" s="351"/>
      <c r="EB2" s="190"/>
      <c r="EC2" s="351"/>
      <c r="ED2" s="351"/>
      <c r="EE2" s="351"/>
      <c r="EF2" s="190"/>
      <c r="EG2" s="351"/>
      <c r="EH2" s="351"/>
      <c r="EI2" s="351"/>
      <c r="EJ2" s="190"/>
      <c r="EK2" s="351"/>
      <c r="EL2" s="351"/>
      <c r="EM2" s="351"/>
      <c r="EN2" s="190"/>
      <c r="EO2" s="351"/>
      <c r="EP2" s="351"/>
      <c r="EQ2" s="351"/>
      <c r="ER2" s="190"/>
      <c r="ES2" s="351"/>
      <c r="ET2" s="351"/>
      <c r="EU2" s="351"/>
      <c r="EV2" s="190"/>
      <c r="EW2" s="351"/>
      <c r="EX2" s="351"/>
      <c r="EY2" s="351"/>
      <c r="EZ2" s="190"/>
      <c r="FA2" s="351"/>
      <c r="FB2" s="351"/>
      <c r="FC2" s="351"/>
      <c r="FD2" s="190"/>
      <c r="FE2" s="351"/>
      <c r="FF2" s="351"/>
      <c r="FG2" s="351"/>
      <c r="FH2" s="190"/>
      <c r="FI2" s="351"/>
      <c r="FJ2" s="351"/>
      <c r="FK2" s="351"/>
      <c r="FL2" s="190"/>
      <c r="FM2" s="351"/>
      <c r="FN2" s="351"/>
      <c r="FO2" s="351"/>
      <c r="FP2" s="190"/>
      <c r="FQ2" s="351"/>
      <c r="FR2" s="351"/>
      <c r="FS2" s="351"/>
      <c r="FT2" s="190"/>
      <c r="FU2" s="351"/>
      <c r="FV2" s="351"/>
      <c r="FW2" s="351"/>
      <c r="FX2" s="190"/>
      <c r="FY2" s="351"/>
      <c r="FZ2" s="351"/>
      <c r="GA2" s="351"/>
      <c r="GB2" s="190"/>
      <c r="GC2" s="351"/>
      <c r="GD2" s="351"/>
      <c r="GE2" s="351"/>
      <c r="GF2" s="190"/>
      <c r="GG2" s="351"/>
      <c r="GH2" s="351"/>
      <c r="GI2" s="351"/>
      <c r="GJ2" s="190"/>
      <c r="GK2" s="351"/>
      <c r="GL2" s="351"/>
      <c r="GM2" s="351"/>
      <c r="GN2" s="190"/>
      <c r="GO2" s="351"/>
      <c r="GP2" s="351"/>
      <c r="GQ2" s="351"/>
      <c r="GR2" s="190"/>
      <c r="GS2" s="351"/>
      <c r="GT2" s="351"/>
      <c r="GU2" s="351"/>
      <c r="GV2" s="190"/>
      <c r="GW2" s="351"/>
      <c r="GX2" s="351"/>
      <c r="GY2" s="351"/>
      <c r="GZ2" s="190"/>
      <c r="HA2" s="351"/>
      <c r="HB2" s="351"/>
      <c r="HC2" s="351"/>
      <c r="HD2" s="190"/>
      <c r="HE2" s="351"/>
      <c r="HF2" s="351"/>
      <c r="HG2" s="351"/>
      <c r="HH2" s="190"/>
      <c r="HI2" s="351"/>
      <c r="HJ2" s="351"/>
      <c r="HK2" s="351"/>
      <c r="HL2" s="190"/>
      <c r="HM2" s="351"/>
      <c r="HN2" s="351"/>
      <c r="HO2" s="351"/>
      <c r="HP2" s="190"/>
      <c r="HQ2" s="351"/>
      <c r="HR2" s="351"/>
      <c r="HS2" s="351"/>
      <c r="HT2" s="190"/>
      <c r="HU2" s="351"/>
      <c r="HV2" s="351"/>
      <c r="HW2" s="351"/>
      <c r="HX2" s="190"/>
      <c r="HY2" s="351"/>
      <c r="HZ2" s="351"/>
      <c r="IA2" s="351"/>
      <c r="IB2" s="190"/>
      <c r="IC2" s="351"/>
      <c r="ID2" s="351"/>
      <c r="IE2" s="351"/>
      <c r="IF2" s="190"/>
      <c r="IG2" s="351"/>
      <c r="IH2" s="351"/>
      <c r="II2" s="351"/>
      <c r="IJ2" s="190"/>
      <c r="IK2" s="351"/>
      <c r="IL2" s="351"/>
      <c r="IM2" s="351"/>
      <c r="IN2" s="190"/>
      <c r="IO2" s="351"/>
      <c r="IP2" s="351"/>
      <c r="IQ2" s="351"/>
      <c r="IR2" s="190"/>
      <c r="IS2" s="351"/>
      <c r="IT2" s="351"/>
      <c r="IU2" s="351"/>
      <c r="IV2" s="190"/>
    </row>
    <row r="3" spans="1:256" ht="15.75" x14ac:dyDescent="0.2">
      <c r="A3" s="351">
        <f>Vorblatt!D24</f>
        <v>0</v>
      </c>
      <c r="B3" s="351"/>
      <c r="C3" s="351"/>
      <c r="D3" s="189"/>
      <c r="E3" s="351"/>
      <c r="F3" s="351"/>
      <c r="G3" s="351"/>
      <c r="H3" s="190"/>
      <c r="I3" s="351"/>
      <c r="J3" s="351"/>
      <c r="K3" s="351"/>
      <c r="L3" s="190"/>
      <c r="M3" s="351"/>
      <c r="N3" s="351"/>
      <c r="O3" s="351"/>
      <c r="P3" s="190"/>
      <c r="Q3" s="351"/>
      <c r="R3" s="351"/>
      <c r="S3" s="351"/>
      <c r="T3" s="190"/>
      <c r="U3" s="351"/>
      <c r="V3" s="351"/>
      <c r="W3" s="351"/>
      <c r="X3" s="190"/>
      <c r="Y3" s="351"/>
      <c r="Z3" s="351"/>
      <c r="AA3" s="351"/>
      <c r="AB3" s="190"/>
      <c r="AC3" s="351"/>
      <c r="AD3" s="351"/>
      <c r="AE3" s="351"/>
      <c r="AF3" s="190"/>
      <c r="AG3" s="351"/>
      <c r="AH3" s="351"/>
      <c r="AI3" s="351"/>
      <c r="AJ3" s="190"/>
      <c r="AK3" s="351"/>
      <c r="AL3" s="351"/>
      <c r="AM3" s="351"/>
      <c r="AN3" s="190"/>
      <c r="AO3" s="351"/>
      <c r="AP3" s="351"/>
      <c r="AQ3" s="351"/>
      <c r="AR3" s="190"/>
      <c r="AS3" s="351"/>
      <c r="AT3" s="351"/>
      <c r="AU3" s="351"/>
      <c r="AV3" s="190"/>
      <c r="AW3" s="351"/>
      <c r="AX3" s="351"/>
      <c r="AY3" s="351"/>
      <c r="AZ3" s="190"/>
      <c r="BA3" s="351"/>
      <c r="BB3" s="351"/>
      <c r="BC3" s="351"/>
      <c r="BD3" s="190"/>
      <c r="BE3" s="351"/>
      <c r="BF3" s="351"/>
      <c r="BG3" s="351"/>
      <c r="BH3" s="190"/>
      <c r="BI3" s="351"/>
      <c r="BJ3" s="351"/>
      <c r="BK3" s="351"/>
      <c r="BL3" s="190"/>
      <c r="BM3" s="351"/>
      <c r="BN3" s="351"/>
      <c r="BO3" s="351"/>
      <c r="BP3" s="190"/>
      <c r="BQ3" s="351"/>
      <c r="BR3" s="351"/>
      <c r="BS3" s="351"/>
      <c r="BT3" s="190"/>
      <c r="BU3" s="351"/>
      <c r="BV3" s="351"/>
      <c r="BW3" s="351"/>
      <c r="BX3" s="190"/>
      <c r="BY3" s="351"/>
      <c r="BZ3" s="351"/>
      <c r="CA3" s="351"/>
      <c r="CB3" s="190"/>
      <c r="CC3" s="351"/>
      <c r="CD3" s="351"/>
      <c r="CE3" s="351"/>
      <c r="CF3" s="190"/>
      <c r="CG3" s="351"/>
      <c r="CH3" s="351"/>
      <c r="CI3" s="351"/>
      <c r="CJ3" s="190"/>
      <c r="CK3" s="351"/>
      <c r="CL3" s="351"/>
      <c r="CM3" s="351"/>
      <c r="CN3" s="190"/>
      <c r="CO3" s="351"/>
      <c r="CP3" s="351"/>
      <c r="CQ3" s="351"/>
      <c r="CR3" s="190"/>
      <c r="CS3" s="351"/>
      <c r="CT3" s="351"/>
      <c r="CU3" s="351"/>
      <c r="CV3" s="190"/>
      <c r="CW3" s="351"/>
      <c r="CX3" s="351"/>
      <c r="CY3" s="351"/>
      <c r="CZ3" s="190"/>
      <c r="DA3" s="351"/>
      <c r="DB3" s="351"/>
      <c r="DC3" s="351"/>
      <c r="DD3" s="190"/>
      <c r="DE3" s="351"/>
      <c r="DF3" s="351"/>
      <c r="DG3" s="351"/>
      <c r="DH3" s="190"/>
      <c r="DI3" s="351"/>
      <c r="DJ3" s="351"/>
      <c r="DK3" s="351"/>
      <c r="DL3" s="190"/>
      <c r="DM3" s="351"/>
      <c r="DN3" s="351"/>
      <c r="DO3" s="351"/>
      <c r="DP3" s="190"/>
      <c r="DQ3" s="351"/>
      <c r="DR3" s="351"/>
      <c r="DS3" s="351"/>
      <c r="DT3" s="190"/>
      <c r="DU3" s="351"/>
      <c r="DV3" s="351"/>
      <c r="DW3" s="351"/>
      <c r="DX3" s="190"/>
      <c r="DY3" s="351"/>
      <c r="DZ3" s="351"/>
      <c r="EA3" s="351"/>
      <c r="EB3" s="190"/>
      <c r="EC3" s="351"/>
      <c r="ED3" s="351"/>
      <c r="EE3" s="351"/>
      <c r="EF3" s="190"/>
      <c r="EG3" s="351"/>
      <c r="EH3" s="351"/>
      <c r="EI3" s="351"/>
      <c r="EJ3" s="190"/>
      <c r="EK3" s="351"/>
      <c r="EL3" s="351"/>
      <c r="EM3" s="351"/>
      <c r="EN3" s="190"/>
      <c r="EO3" s="351"/>
      <c r="EP3" s="351"/>
      <c r="EQ3" s="351"/>
      <c r="ER3" s="190"/>
      <c r="ES3" s="351"/>
      <c r="ET3" s="351"/>
      <c r="EU3" s="351"/>
      <c r="EV3" s="190"/>
      <c r="EW3" s="351"/>
      <c r="EX3" s="351"/>
      <c r="EY3" s="351"/>
      <c r="EZ3" s="190"/>
      <c r="FA3" s="351"/>
      <c r="FB3" s="351"/>
      <c r="FC3" s="351"/>
      <c r="FD3" s="190"/>
      <c r="FE3" s="351"/>
      <c r="FF3" s="351"/>
      <c r="FG3" s="351"/>
      <c r="FH3" s="190"/>
      <c r="FI3" s="351"/>
      <c r="FJ3" s="351"/>
      <c r="FK3" s="351"/>
      <c r="FL3" s="190"/>
      <c r="FM3" s="351"/>
      <c r="FN3" s="351"/>
      <c r="FO3" s="351"/>
      <c r="FP3" s="190"/>
      <c r="FQ3" s="351"/>
      <c r="FR3" s="351"/>
      <c r="FS3" s="351"/>
      <c r="FT3" s="190"/>
      <c r="FU3" s="351"/>
      <c r="FV3" s="351"/>
      <c r="FW3" s="351"/>
      <c r="FX3" s="190"/>
      <c r="FY3" s="351"/>
      <c r="FZ3" s="351"/>
      <c r="GA3" s="351"/>
      <c r="GB3" s="190"/>
      <c r="GC3" s="351"/>
      <c r="GD3" s="351"/>
      <c r="GE3" s="351"/>
      <c r="GF3" s="190"/>
      <c r="GG3" s="351"/>
      <c r="GH3" s="351"/>
      <c r="GI3" s="351"/>
      <c r="GJ3" s="190"/>
      <c r="GK3" s="351"/>
      <c r="GL3" s="351"/>
      <c r="GM3" s="351"/>
      <c r="GN3" s="190"/>
      <c r="GO3" s="351"/>
      <c r="GP3" s="351"/>
      <c r="GQ3" s="351"/>
      <c r="GR3" s="190"/>
      <c r="GS3" s="351"/>
      <c r="GT3" s="351"/>
      <c r="GU3" s="351"/>
      <c r="GV3" s="190"/>
      <c r="GW3" s="351"/>
      <c r="GX3" s="351"/>
      <c r="GY3" s="351"/>
      <c r="GZ3" s="190"/>
      <c r="HA3" s="351"/>
      <c r="HB3" s="351"/>
      <c r="HC3" s="351"/>
      <c r="HD3" s="190"/>
      <c r="HE3" s="351"/>
      <c r="HF3" s="351"/>
      <c r="HG3" s="351"/>
      <c r="HH3" s="190"/>
      <c r="HI3" s="351"/>
      <c r="HJ3" s="351"/>
      <c r="HK3" s="351"/>
      <c r="HL3" s="190"/>
      <c r="HM3" s="351"/>
      <c r="HN3" s="351"/>
      <c r="HO3" s="351"/>
      <c r="HP3" s="190"/>
      <c r="HQ3" s="351"/>
      <c r="HR3" s="351"/>
      <c r="HS3" s="351"/>
      <c r="HT3" s="190"/>
      <c r="HU3" s="351"/>
      <c r="HV3" s="351"/>
      <c r="HW3" s="351"/>
      <c r="HX3" s="190"/>
      <c r="HY3" s="351"/>
      <c r="HZ3" s="351"/>
      <c r="IA3" s="351"/>
      <c r="IB3" s="190"/>
      <c r="IC3" s="351"/>
      <c r="ID3" s="351"/>
      <c r="IE3" s="351"/>
      <c r="IF3" s="190"/>
      <c r="IG3" s="351"/>
      <c r="IH3" s="351"/>
      <c r="II3" s="351"/>
      <c r="IJ3" s="190"/>
      <c r="IK3" s="351"/>
      <c r="IL3" s="351"/>
      <c r="IM3" s="351"/>
      <c r="IN3" s="190"/>
      <c r="IO3" s="351"/>
      <c r="IP3" s="351"/>
      <c r="IQ3" s="351"/>
      <c r="IR3" s="190"/>
      <c r="IS3" s="351"/>
      <c r="IT3" s="351"/>
      <c r="IU3" s="351"/>
      <c r="IV3" s="190"/>
    </row>
    <row r="4" spans="1:256" ht="15.75" x14ac:dyDescent="0.2">
      <c r="A4" s="351" t="str">
        <f>Vorblatt!D9</f>
        <v>Finanzamt Bremerhaven</v>
      </c>
      <c r="B4" s="351"/>
      <c r="C4" s="351"/>
      <c r="D4" s="189"/>
      <c r="E4" s="351"/>
      <c r="F4" s="351"/>
      <c r="G4" s="351"/>
      <c r="H4" s="191"/>
      <c r="I4" s="351"/>
      <c r="J4" s="351"/>
      <c r="K4" s="351"/>
      <c r="L4" s="191"/>
      <c r="M4" s="351"/>
      <c r="N4" s="351"/>
      <c r="O4" s="351"/>
      <c r="P4" s="191"/>
      <c r="Q4" s="351"/>
      <c r="R4" s="351"/>
      <c r="S4" s="351"/>
      <c r="T4" s="191"/>
      <c r="U4" s="351"/>
      <c r="V4" s="351"/>
      <c r="W4" s="351"/>
      <c r="X4" s="191"/>
      <c r="Y4" s="351"/>
      <c r="Z4" s="351"/>
      <c r="AA4" s="351"/>
      <c r="AB4" s="191"/>
      <c r="AC4" s="351"/>
      <c r="AD4" s="351"/>
      <c r="AE4" s="351"/>
      <c r="AF4" s="191"/>
      <c r="AG4" s="351"/>
      <c r="AH4" s="351"/>
      <c r="AI4" s="351"/>
      <c r="AJ4" s="191"/>
      <c r="AK4" s="351"/>
      <c r="AL4" s="351"/>
      <c r="AM4" s="351"/>
      <c r="AN4" s="191"/>
      <c r="AO4" s="351"/>
      <c r="AP4" s="351"/>
      <c r="AQ4" s="351"/>
      <c r="AR4" s="191"/>
      <c r="AS4" s="351"/>
      <c r="AT4" s="351"/>
      <c r="AU4" s="351"/>
      <c r="AV4" s="191"/>
      <c r="AW4" s="351"/>
      <c r="AX4" s="351"/>
      <c r="AY4" s="351"/>
      <c r="AZ4" s="191"/>
      <c r="BA4" s="351"/>
      <c r="BB4" s="351"/>
      <c r="BC4" s="351"/>
      <c r="BD4" s="191"/>
      <c r="BE4" s="351"/>
      <c r="BF4" s="351"/>
      <c r="BG4" s="351"/>
      <c r="BH4" s="191"/>
      <c r="BI4" s="351"/>
      <c r="BJ4" s="351"/>
      <c r="BK4" s="351"/>
      <c r="BL4" s="191"/>
      <c r="BM4" s="351"/>
      <c r="BN4" s="351"/>
      <c r="BO4" s="351"/>
      <c r="BP4" s="191"/>
      <c r="BQ4" s="351"/>
      <c r="BR4" s="351"/>
      <c r="BS4" s="351"/>
      <c r="BT4" s="191"/>
      <c r="BU4" s="351"/>
      <c r="BV4" s="351"/>
      <c r="BW4" s="351"/>
      <c r="BX4" s="191"/>
      <c r="BY4" s="351"/>
      <c r="BZ4" s="351"/>
      <c r="CA4" s="351"/>
      <c r="CB4" s="191"/>
      <c r="CC4" s="351"/>
      <c r="CD4" s="351"/>
      <c r="CE4" s="351"/>
      <c r="CF4" s="191"/>
      <c r="CG4" s="351"/>
      <c r="CH4" s="351"/>
      <c r="CI4" s="351"/>
      <c r="CJ4" s="191"/>
      <c r="CK4" s="351"/>
      <c r="CL4" s="351"/>
      <c r="CM4" s="351"/>
      <c r="CN4" s="191"/>
      <c r="CO4" s="351"/>
      <c r="CP4" s="351"/>
      <c r="CQ4" s="351"/>
      <c r="CR4" s="191"/>
      <c r="CS4" s="351"/>
      <c r="CT4" s="351"/>
      <c r="CU4" s="351"/>
      <c r="CV4" s="191"/>
      <c r="CW4" s="351"/>
      <c r="CX4" s="351"/>
      <c r="CY4" s="351"/>
      <c r="CZ4" s="191"/>
      <c r="DA4" s="351"/>
      <c r="DB4" s="351"/>
      <c r="DC4" s="351"/>
      <c r="DD4" s="191"/>
      <c r="DE4" s="351"/>
      <c r="DF4" s="351"/>
      <c r="DG4" s="351"/>
      <c r="DH4" s="191"/>
      <c r="DI4" s="351"/>
      <c r="DJ4" s="351"/>
      <c r="DK4" s="351"/>
      <c r="DL4" s="191"/>
      <c r="DM4" s="351"/>
      <c r="DN4" s="351"/>
      <c r="DO4" s="351"/>
      <c r="DP4" s="191"/>
      <c r="DQ4" s="351"/>
      <c r="DR4" s="351"/>
      <c r="DS4" s="351"/>
      <c r="DT4" s="191"/>
      <c r="DU4" s="351"/>
      <c r="DV4" s="351"/>
      <c r="DW4" s="351"/>
      <c r="DX4" s="191"/>
      <c r="DY4" s="351"/>
      <c r="DZ4" s="351"/>
      <c r="EA4" s="351"/>
      <c r="EB4" s="191"/>
      <c r="EC4" s="351"/>
      <c r="ED4" s="351"/>
      <c r="EE4" s="351"/>
      <c r="EF4" s="191"/>
      <c r="EG4" s="351"/>
      <c r="EH4" s="351"/>
      <c r="EI4" s="351"/>
      <c r="EJ4" s="191"/>
      <c r="EK4" s="351"/>
      <c r="EL4" s="351"/>
      <c r="EM4" s="351"/>
      <c r="EN4" s="191"/>
      <c r="EO4" s="351"/>
      <c r="EP4" s="351"/>
      <c r="EQ4" s="351"/>
      <c r="ER4" s="191"/>
      <c r="ES4" s="351"/>
      <c r="ET4" s="351"/>
      <c r="EU4" s="351"/>
      <c r="EV4" s="191"/>
      <c r="EW4" s="351"/>
      <c r="EX4" s="351"/>
      <c r="EY4" s="351"/>
      <c r="EZ4" s="191"/>
      <c r="FA4" s="351"/>
      <c r="FB4" s="351"/>
      <c r="FC4" s="351"/>
      <c r="FD4" s="191"/>
      <c r="FE4" s="351"/>
      <c r="FF4" s="351"/>
      <c r="FG4" s="351"/>
      <c r="FH4" s="191"/>
      <c r="FI4" s="351"/>
      <c r="FJ4" s="351"/>
      <c r="FK4" s="351"/>
      <c r="FL4" s="191"/>
      <c r="FM4" s="351"/>
      <c r="FN4" s="351"/>
      <c r="FO4" s="351"/>
      <c r="FP4" s="191"/>
      <c r="FQ4" s="351"/>
      <c r="FR4" s="351"/>
      <c r="FS4" s="351"/>
      <c r="FT4" s="191"/>
      <c r="FU4" s="351"/>
      <c r="FV4" s="351"/>
      <c r="FW4" s="351"/>
      <c r="FX4" s="191"/>
      <c r="FY4" s="351"/>
      <c r="FZ4" s="351"/>
      <c r="GA4" s="351"/>
      <c r="GB4" s="191"/>
      <c r="GC4" s="351"/>
      <c r="GD4" s="351"/>
      <c r="GE4" s="351"/>
      <c r="GF4" s="191"/>
      <c r="GG4" s="351"/>
      <c r="GH4" s="351"/>
      <c r="GI4" s="351"/>
      <c r="GJ4" s="191"/>
      <c r="GK4" s="351"/>
      <c r="GL4" s="351"/>
      <c r="GM4" s="351"/>
      <c r="GN4" s="191"/>
      <c r="GO4" s="351"/>
      <c r="GP4" s="351"/>
      <c r="GQ4" s="351"/>
      <c r="GR4" s="191"/>
      <c r="GS4" s="351"/>
      <c r="GT4" s="351"/>
      <c r="GU4" s="351"/>
      <c r="GV4" s="191"/>
      <c r="GW4" s="351"/>
      <c r="GX4" s="351"/>
      <c r="GY4" s="351"/>
      <c r="GZ4" s="191"/>
      <c r="HA4" s="351"/>
      <c r="HB4" s="351"/>
      <c r="HC4" s="351"/>
      <c r="HD4" s="191"/>
      <c r="HE4" s="351"/>
      <c r="HF4" s="351"/>
      <c r="HG4" s="351"/>
      <c r="HH4" s="191"/>
      <c r="HI4" s="351"/>
      <c r="HJ4" s="351"/>
      <c r="HK4" s="351"/>
      <c r="HL4" s="191"/>
      <c r="HM4" s="351"/>
      <c r="HN4" s="351"/>
      <c r="HO4" s="351"/>
      <c r="HP4" s="191"/>
      <c r="HQ4" s="351"/>
      <c r="HR4" s="351"/>
      <c r="HS4" s="351"/>
      <c r="HT4" s="191"/>
      <c r="HU4" s="351"/>
      <c r="HV4" s="351"/>
      <c r="HW4" s="351"/>
      <c r="HX4" s="191"/>
      <c r="HY4" s="351"/>
      <c r="HZ4" s="351"/>
      <c r="IA4" s="351"/>
      <c r="IB4" s="191"/>
      <c r="IC4" s="351"/>
      <c r="ID4" s="351"/>
      <c r="IE4" s="351"/>
      <c r="IF4" s="191"/>
      <c r="IG4" s="351"/>
      <c r="IH4" s="351"/>
      <c r="II4" s="351"/>
      <c r="IJ4" s="191"/>
      <c r="IK4" s="351"/>
      <c r="IL4" s="351"/>
      <c r="IM4" s="351"/>
      <c r="IN4" s="191"/>
      <c r="IO4" s="351"/>
      <c r="IP4" s="351"/>
      <c r="IQ4" s="351"/>
      <c r="IR4" s="191"/>
      <c r="IS4" s="351"/>
      <c r="IT4" s="351"/>
      <c r="IU4" s="351"/>
      <c r="IV4" s="191"/>
    </row>
    <row r="5" spans="1:256" ht="15.75" x14ac:dyDescent="0.25">
      <c r="A5" s="23" t="s">
        <v>124</v>
      </c>
      <c r="B5" s="23" t="str">
        <f>Vorblatt!D3</f>
        <v>Vergabe zum 01.08.26</v>
      </c>
      <c r="C5" s="24"/>
      <c r="D5" s="189"/>
      <c r="E5" s="23"/>
      <c r="F5" s="23"/>
      <c r="G5" s="24"/>
      <c r="H5" s="190"/>
      <c r="I5" s="23"/>
      <c r="J5" s="23"/>
      <c r="K5" s="24"/>
      <c r="L5" s="190"/>
      <c r="M5" s="23"/>
      <c r="N5" s="23"/>
      <c r="O5" s="24"/>
      <c r="P5" s="190"/>
      <c r="Q5" s="23"/>
      <c r="R5" s="23"/>
      <c r="S5" s="24"/>
      <c r="T5" s="190"/>
      <c r="U5" s="23"/>
      <c r="V5" s="23"/>
      <c r="W5" s="24"/>
      <c r="X5" s="190"/>
      <c r="Y5" s="23"/>
      <c r="Z5" s="23"/>
      <c r="AA5" s="24"/>
      <c r="AB5" s="190"/>
      <c r="AC5" s="23"/>
      <c r="AD5" s="23"/>
      <c r="AE5" s="24"/>
      <c r="AF5" s="190"/>
      <c r="AG5" s="23"/>
      <c r="AH5" s="23"/>
      <c r="AI5" s="24"/>
      <c r="AJ5" s="190"/>
      <c r="AK5" s="23"/>
      <c r="AL5" s="23"/>
      <c r="AM5" s="24"/>
      <c r="AN5" s="190"/>
      <c r="AO5" s="23"/>
      <c r="AP5" s="23"/>
      <c r="AQ5" s="24"/>
      <c r="AR5" s="190"/>
      <c r="AS5" s="23"/>
      <c r="AT5" s="23"/>
      <c r="AU5" s="24"/>
      <c r="AV5" s="190"/>
      <c r="AW5" s="23"/>
      <c r="AX5" s="23"/>
      <c r="AY5" s="24"/>
      <c r="AZ5" s="190"/>
      <c r="BA5" s="23"/>
      <c r="BB5" s="23"/>
      <c r="BC5" s="24"/>
      <c r="BD5" s="190"/>
      <c r="BE5" s="23"/>
      <c r="BF5" s="23"/>
      <c r="BG5" s="24"/>
      <c r="BH5" s="190"/>
      <c r="BI5" s="23"/>
      <c r="BJ5" s="23"/>
      <c r="BK5" s="24"/>
      <c r="BL5" s="190"/>
      <c r="BM5" s="23"/>
      <c r="BN5" s="23"/>
      <c r="BO5" s="24"/>
      <c r="BP5" s="190"/>
      <c r="BQ5" s="23"/>
      <c r="BR5" s="23"/>
      <c r="BS5" s="24"/>
      <c r="BT5" s="190"/>
      <c r="BU5" s="23"/>
      <c r="BV5" s="23"/>
      <c r="BW5" s="24"/>
      <c r="BX5" s="190"/>
      <c r="BY5" s="23"/>
      <c r="BZ5" s="23"/>
      <c r="CA5" s="24"/>
      <c r="CB5" s="190"/>
      <c r="CC5" s="23"/>
      <c r="CD5" s="23"/>
      <c r="CE5" s="24"/>
      <c r="CF5" s="190"/>
      <c r="CG5" s="23"/>
      <c r="CH5" s="23"/>
      <c r="CI5" s="24"/>
      <c r="CJ5" s="190"/>
      <c r="CK5" s="23"/>
      <c r="CL5" s="23"/>
      <c r="CM5" s="24"/>
      <c r="CN5" s="190"/>
      <c r="CO5" s="23"/>
      <c r="CP5" s="23"/>
      <c r="CQ5" s="24"/>
      <c r="CR5" s="190"/>
      <c r="CS5" s="23"/>
      <c r="CT5" s="23"/>
      <c r="CU5" s="24"/>
      <c r="CV5" s="190"/>
      <c r="CW5" s="23"/>
      <c r="CX5" s="23"/>
      <c r="CY5" s="24"/>
      <c r="CZ5" s="190"/>
      <c r="DA5" s="23"/>
      <c r="DB5" s="23"/>
      <c r="DC5" s="24"/>
      <c r="DD5" s="190"/>
      <c r="DE5" s="23"/>
      <c r="DF5" s="23"/>
      <c r="DG5" s="24"/>
      <c r="DH5" s="190"/>
      <c r="DI5" s="23"/>
      <c r="DJ5" s="23"/>
      <c r="DK5" s="24"/>
      <c r="DL5" s="190"/>
      <c r="DM5" s="23"/>
      <c r="DN5" s="23"/>
      <c r="DO5" s="24"/>
      <c r="DP5" s="190"/>
      <c r="DQ5" s="23"/>
      <c r="DR5" s="23"/>
      <c r="DS5" s="24"/>
      <c r="DT5" s="190"/>
      <c r="DU5" s="23"/>
      <c r="DV5" s="23"/>
      <c r="DW5" s="24"/>
      <c r="DX5" s="190"/>
      <c r="DY5" s="23"/>
      <c r="DZ5" s="23"/>
      <c r="EA5" s="24"/>
      <c r="EB5" s="190"/>
      <c r="EC5" s="23"/>
      <c r="ED5" s="23"/>
      <c r="EE5" s="24"/>
      <c r="EF5" s="190"/>
      <c r="EG5" s="23"/>
      <c r="EH5" s="23"/>
      <c r="EI5" s="24"/>
      <c r="EJ5" s="190"/>
      <c r="EK5" s="23"/>
      <c r="EL5" s="23"/>
      <c r="EM5" s="24"/>
      <c r="EN5" s="190"/>
      <c r="EO5" s="23"/>
      <c r="EP5" s="23"/>
      <c r="EQ5" s="24"/>
      <c r="ER5" s="190"/>
      <c r="ES5" s="23"/>
      <c r="ET5" s="23"/>
      <c r="EU5" s="24"/>
      <c r="EV5" s="190"/>
      <c r="EW5" s="23"/>
      <c r="EX5" s="23"/>
      <c r="EY5" s="24"/>
      <c r="EZ5" s="190"/>
      <c r="FA5" s="23"/>
      <c r="FB5" s="23"/>
      <c r="FC5" s="24"/>
      <c r="FD5" s="190"/>
      <c r="FE5" s="23"/>
      <c r="FF5" s="23"/>
      <c r="FG5" s="24"/>
      <c r="FH5" s="190"/>
      <c r="FI5" s="23"/>
      <c r="FJ5" s="23"/>
      <c r="FK5" s="24"/>
      <c r="FL5" s="190"/>
      <c r="FM5" s="23"/>
      <c r="FN5" s="23"/>
      <c r="FO5" s="24"/>
      <c r="FP5" s="190"/>
      <c r="FQ5" s="23"/>
      <c r="FR5" s="23"/>
      <c r="FS5" s="24"/>
      <c r="FT5" s="190"/>
      <c r="FU5" s="23"/>
      <c r="FV5" s="23"/>
      <c r="FW5" s="24"/>
      <c r="FX5" s="190"/>
      <c r="FY5" s="23"/>
      <c r="FZ5" s="23"/>
      <c r="GA5" s="24"/>
      <c r="GB5" s="190"/>
      <c r="GC5" s="23"/>
      <c r="GD5" s="23"/>
      <c r="GE5" s="24"/>
      <c r="GF5" s="190"/>
      <c r="GG5" s="23"/>
      <c r="GH5" s="23"/>
      <c r="GI5" s="24"/>
      <c r="GJ5" s="190"/>
      <c r="GK5" s="23"/>
      <c r="GL5" s="23"/>
      <c r="GM5" s="24"/>
      <c r="GN5" s="190"/>
      <c r="GO5" s="23"/>
      <c r="GP5" s="23"/>
      <c r="GQ5" s="24"/>
      <c r="GR5" s="190"/>
      <c r="GS5" s="23"/>
      <c r="GT5" s="23"/>
      <c r="GU5" s="24"/>
      <c r="GV5" s="190"/>
      <c r="GW5" s="23"/>
      <c r="GX5" s="23"/>
      <c r="GY5" s="24"/>
      <c r="GZ5" s="190"/>
      <c r="HA5" s="23"/>
      <c r="HB5" s="23"/>
      <c r="HC5" s="24"/>
      <c r="HD5" s="190"/>
      <c r="HE5" s="23"/>
      <c r="HF5" s="23"/>
      <c r="HG5" s="24"/>
      <c r="HH5" s="190"/>
      <c r="HI5" s="23"/>
      <c r="HJ5" s="23"/>
      <c r="HK5" s="24"/>
      <c r="HL5" s="190"/>
      <c r="HM5" s="23"/>
      <c r="HN5" s="23"/>
      <c r="HO5" s="24"/>
      <c r="HP5" s="190"/>
      <c r="HQ5" s="23"/>
      <c r="HR5" s="23"/>
      <c r="HS5" s="24"/>
      <c r="HT5" s="190"/>
      <c r="HU5" s="23"/>
      <c r="HV5" s="23"/>
      <c r="HW5" s="24"/>
      <c r="HX5" s="190"/>
      <c r="HY5" s="23"/>
      <c r="HZ5" s="23"/>
      <c r="IA5" s="24"/>
      <c r="IB5" s="190"/>
      <c r="IC5" s="23"/>
      <c r="ID5" s="23"/>
      <c r="IE5" s="24"/>
      <c r="IF5" s="190"/>
      <c r="IG5" s="23"/>
      <c r="IH5" s="23"/>
      <c r="II5" s="24"/>
      <c r="IJ5" s="190"/>
      <c r="IK5" s="23"/>
      <c r="IL5" s="23"/>
      <c r="IM5" s="24"/>
      <c r="IN5" s="190"/>
      <c r="IO5" s="23"/>
      <c r="IP5" s="23"/>
      <c r="IQ5" s="24"/>
      <c r="IR5" s="190"/>
      <c r="IS5" s="23"/>
      <c r="IT5" s="23"/>
      <c r="IU5" s="24"/>
      <c r="IV5" s="190"/>
    </row>
    <row r="6" spans="1:256" ht="41.25" customHeight="1" x14ac:dyDescent="0.2">
      <c r="A6" s="90" t="s">
        <v>149</v>
      </c>
      <c r="B6" s="91" t="s">
        <v>162</v>
      </c>
      <c r="C6" s="91" t="s">
        <v>60</v>
      </c>
      <c r="D6" s="95"/>
    </row>
    <row r="7" spans="1:256" ht="15.75" customHeight="1" x14ac:dyDescent="0.2">
      <c r="A7" s="90" t="s">
        <v>78</v>
      </c>
      <c r="B7" s="93" t="s">
        <v>79</v>
      </c>
      <c r="C7" s="94" t="s">
        <v>65</v>
      </c>
      <c r="D7" s="95" t="s">
        <v>80</v>
      </c>
    </row>
    <row r="8" spans="1:256" x14ac:dyDescent="0.2">
      <c r="A8" s="96">
        <v>1</v>
      </c>
      <c r="B8" s="97" t="s">
        <v>66</v>
      </c>
      <c r="C8" s="98" t="s">
        <v>81</v>
      </c>
      <c r="D8" s="166" t="s">
        <v>163</v>
      </c>
    </row>
    <row r="9" spans="1:256" s="92" customFormat="1" x14ac:dyDescent="0.2">
      <c r="A9" s="96">
        <v>2</v>
      </c>
      <c r="B9" s="97" t="s">
        <v>82</v>
      </c>
      <c r="C9" s="98" t="s">
        <v>141</v>
      </c>
      <c r="D9" s="166" t="s">
        <v>163</v>
      </c>
    </row>
    <row r="10" spans="1:256" s="92" customFormat="1" ht="25.5" x14ac:dyDescent="0.2">
      <c r="A10" s="96">
        <v>3</v>
      </c>
      <c r="B10" s="97" t="s">
        <v>103</v>
      </c>
      <c r="C10" s="98" t="s">
        <v>112</v>
      </c>
      <c r="D10" s="167" t="s">
        <v>151</v>
      </c>
    </row>
    <row r="11" spans="1:256" ht="25.5" x14ac:dyDescent="0.2">
      <c r="A11" s="96">
        <v>4</v>
      </c>
      <c r="B11" s="97" t="s">
        <v>143</v>
      </c>
      <c r="C11" s="98" t="s">
        <v>144</v>
      </c>
      <c r="D11" s="166" t="s">
        <v>163</v>
      </c>
    </row>
    <row r="12" spans="1:256" x14ac:dyDescent="0.2">
      <c r="A12" s="96">
        <v>5</v>
      </c>
      <c r="B12" s="97" t="s">
        <v>67</v>
      </c>
      <c r="C12" s="98" t="s">
        <v>141</v>
      </c>
      <c r="D12" s="166" t="s">
        <v>90</v>
      </c>
    </row>
    <row r="13" spans="1:256" ht="25.5" customHeight="1" x14ac:dyDescent="0.2">
      <c r="A13" s="96">
        <v>6</v>
      </c>
      <c r="B13" s="97" t="s">
        <v>68</v>
      </c>
      <c r="C13" s="98" t="s">
        <v>141</v>
      </c>
      <c r="D13" s="166" t="s">
        <v>90</v>
      </c>
    </row>
    <row r="14" spans="1:256" ht="25.5" x14ac:dyDescent="0.2">
      <c r="A14" s="96">
        <v>7</v>
      </c>
      <c r="B14" s="97" t="s">
        <v>104</v>
      </c>
      <c r="C14" s="98" t="s">
        <v>145</v>
      </c>
      <c r="D14" s="166" t="s">
        <v>18</v>
      </c>
    </row>
    <row r="15" spans="1:256" x14ac:dyDescent="0.2">
      <c r="A15" s="96">
        <v>8</v>
      </c>
      <c r="B15" s="97" t="s">
        <v>146</v>
      </c>
      <c r="C15" s="98" t="s">
        <v>141</v>
      </c>
      <c r="D15" s="166" t="s">
        <v>90</v>
      </c>
    </row>
    <row r="16" spans="1:256" x14ac:dyDescent="0.2">
      <c r="A16" s="96">
        <v>9</v>
      </c>
      <c r="B16" s="97" t="s">
        <v>190</v>
      </c>
      <c r="C16" s="98" t="s">
        <v>141</v>
      </c>
      <c r="D16" s="166" t="s">
        <v>18</v>
      </c>
    </row>
    <row r="17" spans="1:4" x14ac:dyDescent="0.2">
      <c r="A17" s="96">
        <v>10</v>
      </c>
      <c r="B17" s="97" t="s">
        <v>69</v>
      </c>
      <c r="C17" s="98" t="s">
        <v>141</v>
      </c>
      <c r="D17" s="166" t="s">
        <v>90</v>
      </c>
    </row>
    <row r="18" spans="1:4" ht="38.25" x14ac:dyDescent="0.2">
      <c r="A18" s="96">
        <v>12</v>
      </c>
      <c r="B18" s="97" t="s">
        <v>105</v>
      </c>
      <c r="C18" s="98" t="s">
        <v>147</v>
      </c>
      <c r="D18" s="166" t="s">
        <v>18</v>
      </c>
    </row>
    <row r="19" spans="1:4" x14ac:dyDescent="0.2">
      <c r="A19" s="96">
        <v>14</v>
      </c>
      <c r="B19" s="99" t="s">
        <v>148</v>
      </c>
      <c r="C19" s="100" t="s">
        <v>84</v>
      </c>
      <c r="D19" s="166" t="s">
        <v>163</v>
      </c>
    </row>
    <row r="20" spans="1:4" ht="25.5" x14ac:dyDescent="0.2">
      <c r="A20" s="96">
        <v>15</v>
      </c>
      <c r="B20" s="99" t="s">
        <v>85</v>
      </c>
      <c r="C20" s="100" t="s">
        <v>141</v>
      </c>
      <c r="D20" s="166" t="s">
        <v>163</v>
      </c>
    </row>
    <row r="21" spans="1:4" ht="27" customHeight="1" x14ac:dyDescent="0.2">
      <c r="A21" s="96">
        <v>17</v>
      </c>
      <c r="B21" s="99" t="s">
        <v>191</v>
      </c>
      <c r="C21" s="100" t="s">
        <v>87</v>
      </c>
      <c r="D21" s="166" t="s">
        <v>163</v>
      </c>
    </row>
    <row r="22" spans="1:4" x14ac:dyDescent="0.2">
      <c r="A22" s="96">
        <v>18</v>
      </c>
      <c r="B22" s="99" t="s">
        <v>192</v>
      </c>
      <c r="C22" s="100" t="s">
        <v>141</v>
      </c>
      <c r="D22" s="166" t="s">
        <v>163</v>
      </c>
    </row>
    <row r="23" spans="1:4" x14ac:dyDescent="0.2">
      <c r="B23" s="102"/>
      <c r="D23" s="192"/>
    </row>
    <row r="24" spans="1:4" x14ac:dyDescent="0.2">
      <c r="B24" s="102"/>
      <c r="D24" s="192"/>
    </row>
    <row r="25" spans="1:4" ht="41.25" customHeight="1" x14ac:dyDescent="0.2">
      <c r="A25" s="90" t="s">
        <v>149</v>
      </c>
      <c r="B25" s="91" t="s">
        <v>214</v>
      </c>
      <c r="C25" s="352" t="s">
        <v>215</v>
      </c>
      <c r="D25" s="353"/>
    </row>
    <row r="26" spans="1:4" ht="15.75" customHeight="1" x14ac:dyDescent="0.2">
      <c r="A26" s="90" t="s">
        <v>78</v>
      </c>
      <c r="B26" s="93" t="s">
        <v>79</v>
      </c>
      <c r="C26" s="94" t="s">
        <v>65</v>
      </c>
      <c r="D26" s="95" t="s">
        <v>80</v>
      </c>
    </row>
    <row r="27" spans="1:4" x14ac:dyDescent="0.2">
      <c r="A27" s="96">
        <v>1</v>
      </c>
      <c r="B27" s="97" t="s">
        <v>66</v>
      </c>
      <c r="C27" s="98" t="s">
        <v>81</v>
      </c>
      <c r="D27" s="166" t="s">
        <v>163</v>
      </c>
    </row>
    <row r="28" spans="1:4" s="92" customFormat="1" x14ac:dyDescent="0.2">
      <c r="A28" s="96">
        <v>2</v>
      </c>
      <c r="B28" s="97" t="s">
        <v>82</v>
      </c>
      <c r="C28" s="98" t="s">
        <v>141</v>
      </c>
      <c r="D28" s="166" t="s">
        <v>163</v>
      </c>
    </row>
    <row r="29" spans="1:4" s="92" customFormat="1" ht="25.5" x14ac:dyDescent="0.2">
      <c r="A29" s="96">
        <v>3</v>
      </c>
      <c r="B29" s="97" t="s">
        <v>103</v>
      </c>
      <c r="C29" s="98" t="s">
        <v>112</v>
      </c>
      <c r="D29" s="167" t="s">
        <v>151</v>
      </c>
    </row>
    <row r="30" spans="1:4" ht="25.5" x14ac:dyDescent="0.2">
      <c r="A30" s="96">
        <v>4</v>
      </c>
      <c r="B30" s="97" t="s">
        <v>143</v>
      </c>
      <c r="C30" s="98" t="s">
        <v>144</v>
      </c>
      <c r="D30" s="166" t="s">
        <v>163</v>
      </c>
    </row>
    <row r="31" spans="1:4" x14ac:dyDescent="0.2">
      <c r="A31" s="96">
        <v>5</v>
      </c>
      <c r="B31" s="97" t="s">
        <v>67</v>
      </c>
      <c r="C31" s="98" t="s">
        <v>141</v>
      </c>
      <c r="D31" s="166" t="s">
        <v>90</v>
      </c>
    </row>
    <row r="32" spans="1:4" ht="25.5" customHeight="1" x14ac:dyDescent="0.2">
      <c r="A32" s="96">
        <v>6</v>
      </c>
      <c r="B32" s="97" t="s">
        <v>68</v>
      </c>
      <c r="C32" s="98" t="s">
        <v>141</v>
      </c>
      <c r="D32" s="166" t="s">
        <v>90</v>
      </c>
    </row>
    <row r="33" spans="1:8" ht="25.5" x14ac:dyDescent="0.2">
      <c r="A33" s="96">
        <v>7</v>
      </c>
      <c r="B33" s="97" t="s">
        <v>104</v>
      </c>
      <c r="C33" s="98" t="s">
        <v>145</v>
      </c>
      <c r="D33" s="166" t="s">
        <v>18</v>
      </c>
    </row>
    <row r="34" spans="1:8" x14ac:dyDescent="0.2">
      <c r="A34" s="96">
        <v>8</v>
      </c>
      <c r="B34" s="97" t="s">
        <v>146</v>
      </c>
      <c r="C34" s="98" t="s">
        <v>141</v>
      </c>
      <c r="D34" s="166" t="s">
        <v>90</v>
      </c>
    </row>
    <row r="35" spans="1:8" x14ac:dyDescent="0.2">
      <c r="A35" s="96">
        <v>9</v>
      </c>
      <c r="B35" s="97" t="s">
        <v>190</v>
      </c>
      <c r="C35" s="98" t="s">
        <v>141</v>
      </c>
      <c r="D35" s="166" t="s">
        <v>18</v>
      </c>
    </row>
    <row r="36" spans="1:8" x14ac:dyDescent="0.2">
      <c r="A36" s="96">
        <v>10</v>
      </c>
      <c r="B36" s="97" t="s">
        <v>69</v>
      </c>
      <c r="C36" s="98" t="s">
        <v>141</v>
      </c>
      <c r="D36" s="166" t="s">
        <v>90</v>
      </c>
    </row>
    <row r="37" spans="1:8" ht="38.25" x14ac:dyDescent="0.2">
      <c r="A37" s="96">
        <v>12</v>
      </c>
      <c r="B37" s="97" t="s">
        <v>105</v>
      </c>
      <c r="C37" s="98" t="s">
        <v>147</v>
      </c>
      <c r="D37" s="166" t="s">
        <v>18</v>
      </c>
    </row>
    <row r="38" spans="1:8" x14ac:dyDescent="0.2">
      <c r="A38" s="96">
        <v>14</v>
      </c>
      <c r="B38" s="99" t="s">
        <v>148</v>
      </c>
      <c r="C38" s="100" t="s">
        <v>84</v>
      </c>
      <c r="D38" s="166" t="s">
        <v>163</v>
      </c>
    </row>
    <row r="39" spans="1:8" ht="25.5" x14ac:dyDescent="0.2">
      <c r="A39" s="96">
        <v>15</v>
      </c>
      <c r="B39" s="99" t="s">
        <v>85</v>
      </c>
      <c r="C39" s="100" t="s">
        <v>141</v>
      </c>
      <c r="D39" s="166" t="s">
        <v>163</v>
      </c>
    </row>
    <row r="40" spans="1:8" ht="27" customHeight="1" x14ac:dyDescent="0.2">
      <c r="A40" s="96">
        <v>17</v>
      </c>
      <c r="B40" s="99" t="s">
        <v>191</v>
      </c>
      <c r="C40" s="100" t="s">
        <v>87</v>
      </c>
      <c r="D40" s="166" t="s">
        <v>163</v>
      </c>
    </row>
    <row r="41" spans="1:8" x14ac:dyDescent="0.2">
      <c r="A41" s="96">
        <v>18</v>
      </c>
      <c r="B41" s="99" t="s">
        <v>192</v>
      </c>
      <c r="C41" s="100" t="s">
        <v>141</v>
      </c>
      <c r="D41" s="166" t="s">
        <v>74</v>
      </c>
    </row>
    <row r="42" spans="1:8" x14ac:dyDescent="0.2">
      <c r="B42" s="102"/>
      <c r="D42" s="192"/>
    </row>
    <row r="44" spans="1:8" ht="23.25" customHeight="1" x14ac:dyDescent="0.2">
      <c r="A44" s="90" t="s">
        <v>149</v>
      </c>
      <c r="B44" s="91" t="s">
        <v>216</v>
      </c>
      <c r="C44" s="91" t="s">
        <v>150</v>
      </c>
      <c r="D44" s="95"/>
    </row>
    <row r="45" spans="1:8" ht="23.25" customHeight="1" x14ac:dyDescent="0.2">
      <c r="A45" s="90" t="s">
        <v>78</v>
      </c>
      <c r="B45" s="93" t="s">
        <v>79</v>
      </c>
      <c r="C45" s="94" t="s">
        <v>65</v>
      </c>
      <c r="D45" s="95" t="s">
        <v>80</v>
      </c>
    </row>
    <row r="46" spans="1:8" x14ac:dyDescent="0.2">
      <c r="A46" s="96">
        <v>1</v>
      </c>
      <c r="B46" s="97" t="s">
        <v>66</v>
      </c>
      <c r="C46" s="98" t="s">
        <v>81</v>
      </c>
      <c r="D46" s="166" t="s">
        <v>163</v>
      </c>
      <c r="H46" s="89" t="s">
        <v>111</v>
      </c>
    </row>
    <row r="47" spans="1:8" x14ac:dyDescent="0.2">
      <c r="A47" s="96">
        <v>2</v>
      </c>
      <c r="B47" s="97" t="s">
        <v>82</v>
      </c>
      <c r="C47" s="98" t="s">
        <v>141</v>
      </c>
      <c r="D47" s="166" t="s">
        <v>163</v>
      </c>
    </row>
    <row r="48" spans="1:8" ht="25.5" x14ac:dyDescent="0.2">
      <c r="A48" s="96">
        <v>3</v>
      </c>
      <c r="B48" s="97" t="s">
        <v>103</v>
      </c>
      <c r="C48" s="98" t="s">
        <v>112</v>
      </c>
      <c r="D48" s="167" t="s">
        <v>151</v>
      </c>
    </row>
    <row r="49" spans="1:4" ht="25.5" x14ac:dyDescent="0.2">
      <c r="A49" s="96">
        <v>4</v>
      </c>
      <c r="B49" s="97" t="s">
        <v>143</v>
      </c>
      <c r="C49" s="98" t="s">
        <v>144</v>
      </c>
      <c r="D49" s="166" t="s">
        <v>163</v>
      </c>
    </row>
    <row r="50" spans="1:4" ht="25.5" x14ac:dyDescent="0.2">
      <c r="A50" s="96">
        <v>7</v>
      </c>
      <c r="B50" s="97" t="s">
        <v>104</v>
      </c>
      <c r="C50" s="98" t="s">
        <v>145</v>
      </c>
      <c r="D50" s="167" t="s">
        <v>17</v>
      </c>
    </row>
    <row r="51" spans="1:4" ht="25.5" x14ac:dyDescent="0.2">
      <c r="A51" s="96">
        <v>9</v>
      </c>
      <c r="B51" s="97" t="s">
        <v>193</v>
      </c>
      <c r="C51" s="98" t="s">
        <v>141</v>
      </c>
      <c r="D51" s="167" t="s">
        <v>17</v>
      </c>
    </row>
    <row r="52" spans="1:4" x14ac:dyDescent="0.2">
      <c r="A52" s="96">
        <v>10</v>
      </c>
      <c r="B52" s="97" t="s">
        <v>69</v>
      </c>
      <c r="C52" s="98" t="s">
        <v>141</v>
      </c>
      <c r="D52" s="167" t="s">
        <v>90</v>
      </c>
    </row>
    <row r="53" spans="1:4" x14ac:dyDescent="0.2">
      <c r="A53" s="96">
        <v>11</v>
      </c>
      <c r="B53" s="97" t="s">
        <v>106</v>
      </c>
      <c r="C53" s="98" t="s">
        <v>141</v>
      </c>
      <c r="D53" s="167" t="s">
        <v>90</v>
      </c>
    </row>
    <row r="54" spans="1:4" ht="38.25" x14ac:dyDescent="0.2">
      <c r="A54" s="96">
        <v>12</v>
      </c>
      <c r="B54" s="97" t="s">
        <v>105</v>
      </c>
      <c r="C54" s="98" t="s">
        <v>147</v>
      </c>
      <c r="D54" s="167" t="s">
        <v>17</v>
      </c>
    </row>
    <row r="55" spans="1:4" x14ac:dyDescent="0.2">
      <c r="A55" s="96">
        <v>14</v>
      </c>
      <c r="B55" s="99" t="s">
        <v>148</v>
      </c>
      <c r="C55" s="98" t="s">
        <v>84</v>
      </c>
      <c r="D55" s="166" t="s">
        <v>163</v>
      </c>
    </row>
    <row r="56" spans="1:4" ht="25.5" x14ac:dyDescent="0.2">
      <c r="A56" s="96">
        <v>15</v>
      </c>
      <c r="B56" s="99" t="s">
        <v>85</v>
      </c>
      <c r="C56" s="100" t="s">
        <v>141</v>
      </c>
      <c r="D56" s="166" t="s">
        <v>163</v>
      </c>
    </row>
    <row r="57" spans="1:4" x14ac:dyDescent="0.2">
      <c r="A57" s="96">
        <v>21</v>
      </c>
      <c r="B57" s="99" t="s">
        <v>107</v>
      </c>
      <c r="C57" s="100" t="s">
        <v>141</v>
      </c>
      <c r="D57" s="167" t="s">
        <v>17</v>
      </c>
    </row>
    <row r="60" spans="1:4" ht="25.5" customHeight="1" x14ac:dyDescent="0.2">
      <c r="A60" s="90" t="s">
        <v>149</v>
      </c>
      <c r="B60" s="91" t="s">
        <v>164</v>
      </c>
      <c r="C60" s="352" t="s">
        <v>152</v>
      </c>
      <c r="D60" s="353"/>
    </row>
    <row r="61" spans="1:4" x14ac:dyDescent="0.2">
      <c r="A61" s="90" t="s">
        <v>78</v>
      </c>
      <c r="B61" s="93" t="s">
        <v>79</v>
      </c>
      <c r="C61" s="94" t="s">
        <v>65</v>
      </c>
      <c r="D61" s="95" t="s">
        <v>80</v>
      </c>
    </row>
    <row r="62" spans="1:4" x14ac:dyDescent="0.2">
      <c r="A62" s="96">
        <v>1</v>
      </c>
      <c r="B62" s="97" t="s">
        <v>66</v>
      </c>
      <c r="C62" s="98" t="s">
        <v>81</v>
      </c>
      <c r="D62" s="166" t="s">
        <v>163</v>
      </c>
    </row>
    <row r="63" spans="1:4" x14ac:dyDescent="0.2">
      <c r="A63" s="96">
        <v>2</v>
      </c>
      <c r="B63" s="97" t="s">
        <v>82</v>
      </c>
      <c r="C63" s="98" t="s">
        <v>141</v>
      </c>
      <c r="D63" s="166" t="s">
        <v>163</v>
      </c>
    </row>
    <row r="64" spans="1:4" ht="25.5" x14ac:dyDescent="0.2">
      <c r="A64" s="96">
        <v>3</v>
      </c>
      <c r="B64" s="97" t="s">
        <v>103</v>
      </c>
      <c r="C64" s="98" t="s">
        <v>112</v>
      </c>
      <c r="D64" s="167" t="s">
        <v>151</v>
      </c>
    </row>
    <row r="65" spans="1:4" ht="25.5" x14ac:dyDescent="0.2">
      <c r="A65" s="96">
        <v>4</v>
      </c>
      <c r="B65" s="97" t="s">
        <v>143</v>
      </c>
      <c r="C65" s="98" t="s">
        <v>144</v>
      </c>
      <c r="D65" s="166" t="s">
        <v>163</v>
      </c>
    </row>
    <row r="66" spans="1:4" ht="25.5" x14ac:dyDescent="0.2">
      <c r="A66" s="96">
        <v>7</v>
      </c>
      <c r="B66" s="97" t="s">
        <v>104</v>
      </c>
      <c r="C66" s="98" t="s">
        <v>145</v>
      </c>
      <c r="D66" s="167" t="s">
        <v>17</v>
      </c>
    </row>
    <row r="67" spans="1:4" x14ac:dyDescent="0.2">
      <c r="A67" s="96">
        <v>9</v>
      </c>
      <c r="B67" s="97" t="s">
        <v>190</v>
      </c>
      <c r="C67" s="98" t="s">
        <v>141</v>
      </c>
      <c r="D67" s="167" t="s">
        <v>17</v>
      </c>
    </row>
    <row r="68" spans="1:4" x14ac:dyDescent="0.2">
      <c r="A68" s="96">
        <v>10</v>
      </c>
      <c r="B68" s="97" t="s">
        <v>69</v>
      </c>
      <c r="C68" s="98" t="s">
        <v>141</v>
      </c>
      <c r="D68" s="167" t="s">
        <v>90</v>
      </c>
    </row>
    <row r="69" spans="1:4" x14ac:dyDescent="0.2">
      <c r="A69" s="96">
        <v>11</v>
      </c>
      <c r="B69" s="97" t="s">
        <v>106</v>
      </c>
      <c r="C69" s="98" t="s">
        <v>141</v>
      </c>
      <c r="D69" s="167" t="s">
        <v>90</v>
      </c>
    </row>
    <row r="70" spans="1:4" ht="38.25" x14ac:dyDescent="0.2">
      <c r="A70" s="96">
        <v>12</v>
      </c>
      <c r="B70" s="97" t="s">
        <v>105</v>
      </c>
      <c r="C70" s="98" t="s">
        <v>147</v>
      </c>
      <c r="D70" s="167" t="s">
        <v>17</v>
      </c>
    </row>
    <row r="71" spans="1:4" x14ac:dyDescent="0.2">
      <c r="A71" s="96">
        <v>14</v>
      </c>
      <c r="B71" s="99" t="s">
        <v>148</v>
      </c>
      <c r="C71" s="98" t="s">
        <v>84</v>
      </c>
      <c r="D71" s="166" t="s">
        <v>163</v>
      </c>
    </row>
    <row r="72" spans="1:4" x14ac:dyDescent="0.2">
      <c r="A72" s="96">
        <v>21</v>
      </c>
      <c r="B72" s="99" t="s">
        <v>107</v>
      </c>
      <c r="C72" s="100" t="s">
        <v>141</v>
      </c>
      <c r="D72" s="167" t="s">
        <v>17</v>
      </c>
    </row>
    <row r="73" spans="1:4" x14ac:dyDescent="0.2">
      <c r="B73" s="102"/>
      <c r="D73" s="193"/>
    </row>
    <row r="74" spans="1:4" x14ac:dyDescent="0.2">
      <c r="B74" s="102"/>
      <c r="D74" s="193"/>
    </row>
    <row r="75" spans="1:4" ht="12.75" customHeight="1" x14ac:dyDescent="0.2">
      <c r="A75" s="90" t="s">
        <v>149</v>
      </c>
      <c r="B75" s="91" t="s">
        <v>165</v>
      </c>
      <c r="C75" s="352" t="s">
        <v>153</v>
      </c>
      <c r="D75" s="353"/>
    </row>
    <row r="76" spans="1:4" x14ac:dyDescent="0.2">
      <c r="A76" s="90" t="s">
        <v>78</v>
      </c>
      <c r="B76" s="93" t="s">
        <v>79</v>
      </c>
      <c r="C76" s="94" t="s">
        <v>65</v>
      </c>
      <c r="D76" s="95" t="s">
        <v>80</v>
      </c>
    </row>
    <row r="77" spans="1:4" x14ac:dyDescent="0.2">
      <c r="A77" s="96">
        <v>1</v>
      </c>
      <c r="B77" s="97" t="s">
        <v>66</v>
      </c>
      <c r="C77" s="98" t="s">
        <v>81</v>
      </c>
      <c r="D77" s="166" t="s">
        <v>163</v>
      </c>
    </row>
    <row r="78" spans="1:4" x14ac:dyDescent="0.2">
      <c r="A78" s="96">
        <v>2</v>
      </c>
      <c r="B78" s="97" t="s">
        <v>82</v>
      </c>
      <c r="C78" s="98" t="s">
        <v>141</v>
      </c>
      <c r="D78" s="166" t="s">
        <v>163</v>
      </c>
    </row>
    <row r="79" spans="1:4" ht="25.5" x14ac:dyDescent="0.2">
      <c r="A79" s="96">
        <v>3</v>
      </c>
      <c r="B79" s="97" t="s">
        <v>103</v>
      </c>
      <c r="C79" s="98" t="s">
        <v>112</v>
      </c>
      <c r="D79" s="167" t="s">
        <v>151</v>
      </c>
    </row>
    <row r="80" spans="1:4" ht="25.5" x14ac:dyDescent="0.2">
      <c r="A80" s="96">
        <v>4</v>
      </c>
      <c r="B80" s="97" t="s">
        <v>143</v>
      </c>
      <c r="C80" s="98" t="s">
        <v>144</v>
      </c>
      <c r="D80" s="166" t="s">
        <v>163</v>
      </c>
    </row>
    <row r="81" spans="1:4" x14ac:dyDescent="0.2">
      <c r="A81" s="96">
        <v>9</v>
      </c>
      <c r="B81" s="97" t="s">
        <v>190</v>
      </c>
      <c r="C81" s="98" t="s">
        <v>141</v>
      </c>
      <c r="D81" s="167" t="s">
        <v>17</v>
      </c>
    </row>
    <row r="82" spans="1:4" x14ac:dyDescent="0.2">
      <c r="A82" s="96">
        <v>10</v>
      </c>
      <c r="B82" s="97" t="s">
        <v>69</v>
      </c>
      <c r="C82" s="98" t="s">
        <v>141</v>
      </c>
      <c r="D82" s="167" t="s">
        <v>90</v>
      </c>
    </row>
    <row r="83" spans="1:4" x14ac:dyDescent="0.2">
      <c r="A83" s="96">
        <v>11</v>
      </c>
      <c r="B83" s="97" t="s">
        <v>106</v>
      </c>
      <c r="C83" s="98" t="s">
        <v>141</v>
      </c>
      <c r="D83" s="167" t="s">
        <v>90</v>
      </c>
    </row>
    <row r="84" spans="1:4" ht="38.25" x14ac:dyDescent="0.2">
      <c r="A84" s="96">
        <v>12</v>
      </c>
      <c r="B84" s="97" t="s">
        <v>105</v>
      </c>
      <c r="C84" s="98" t="s">
        <v>147</v>
      </c>
      <c r="D84" s="167" t="s">
        <v>17</v>
      </c>
    </row>
    <row r="85" spans="1:4" x14ac:dyDescent="0.2">
      <c r="A85" s="96">
        <v>14</v>
      </c>
      <c r="B85" s="99" t="s">
        <v>148</v>
      </c>
      <c r="C85" s="100" t="s">
        <v>84</v>
      </c>
      <c r="D85" s="166" t="s">
        <v>163</v>
      </c>
    </row>
    <row r="86" spans="1:4" x14ac:dyDescent="0.2">
      <c r="A86" s="96">
        <v>21</v>
      </c>
      <c r="B86" s="99" t="s">
        <v>107</v>
      </c>
      <c r="C86" s="100" t="s">
        <v>141</v>
      </c>
      <c r="D86" s="167" t="s">
        <v>17</v>
      </c>
    </row>
    <row r="87" spans="1:4" x14ac:dyDescent="0.2">
      <c r="B87" s="102"/>
      <c r="D87" s="193"/>
    </row>
    <row r="88" spans="1:4" x14ac:dyDescent="0.2">
      <c r="B88" s="102"/>
      <c r="D88" s="193"/>
    </row>
    <row r="89" spans="1:4" ht="25.5" x14ac:dyDescent="0.2">
      <c r="A89" s="90" t="s">
        <v>149</v>
      </c>
      <c r="B89" s="91" t="s">
        <v>195</v>
      </c>
      <c r="C89" s="352" t="s">
        <v>194</v>
      </c>
      <c r="D89" s="353"/>
    </row>
    <row r="90" spans="1:4" x14ac:dyDescent="0.2">
      <c r="A90" s="90" t="s">
        <v>78</v>
      </c>
      <c r="B90" s="93" t="s">
        <v>79</v>
      </c>
      <c r="C90" s="94" t="s">
        <v>65</v>
      </c>
      <c r="D90" s="95" t="s">
        <v>80</v>
      </c>
    </row>
    <row r="91" spans="1:4" x14ac:dyDescent="0.2">
      <c r="A91" s="96">
        <v>1</v>
      </c>
      <c r="B91" s="97" t="s">
        <v>66</v>
      </c>
      <c r="C91" s="98" t="s">
        <v>81</v>
      </c>
      <c r="D91" s="166" t="s">
        <v>163</v>
      </c>
    </row>
    <row r="92" spans="1:4" x14ac:dyDescent="0.2">
      <c r="A92" s="96">
        <v>2</v>
      </c>
      <c r="B92" s="97" t="s">
        <v>82</v>
      </c>
      <c r="C92" s="98" t="s">
        <v>141</v>
      </c>
      <c r="D92" s="166" t="s">
        <v>163</v>
      </c>
    </row>
    <row r="93" spans="1:4" ht="25.5" x14ac:dyDescent="0.2">
      <c r="A93" s="96">
        <v>3</v>
      </c>
      <c r="B93" s="97" t="s">
        <v>103</v>
      </c>
      <c r="C93" s="98" t="s">
        <v>112</v>
      </c>
      <c r="D93" s="167" t="s">
        <v>151</v>
      </c>
    </row>
    <row r="94" spans="1:4" ht="25.5" x14ac:dyDescent="0.2">
      <c r="A94" s="96">
        <v>4</v>
      </c>
      <c r="B94" s="97" t="s">
        <v>143</v>
      </c>
      <c r="C94" s="98" t="s">
        <v>144</v>
      </c>
      <c r="D94" s="166" t="s">
        <v>163</v>
      </c>
    </row>
    <row r="95" spans="1:4" x14ac:dyDescent="0.2">
      <c r="A95" s="96">
        <v>9</v>
      </c>
      <c r="B95" s="97" t="s">
        <v>190</v>
      </c>
      <c r="C95" s="98" t="s">
        <v>141</v>
      </c>
      <c r="D95" s="167" t="s">
        <v>17</v>
      </c>
    </row>
    <row r="96" spans="1:4" x14ac:dyDescent="0.2">
      <c r="A96" s="96">
        <v>10</v>
      </c>
      <c r="B96" s="97" t="s">
        <v>69</v>
      </c>
      <c r="C96" s="98" t="s">
        <v>141</v>
      </c>
      <c r="D96" s="167" t="s">
        <v>90</v>
      </c>
    </row>
    <row r="97" spans="1:4" x14ac:dyDescent="0.2">
      <c r="A97" s="96">
        <v>11</v>
      </c>
      <c r="B97" s="97" t="s">
        <v>106</v>
      </c>
      <c r="C97" s="98" t="s">
        <v>141</v>
      </c>
      <c r="D97" s="167" t="s">
        <v>90</v>
      </c>
    </row>
    <row r="98" spans="1:4" ht="38.25" x14ac:dyDescent="0.2">
      <c r="A98" s="96">
        <v>12</v>
      </c>
      <c r="B98" s="97" t="s">
        <v>105</v>
      </c>
      <c r="C98" s="98" t="s">
        <v>147</v>
      </c>
      <c r="D98" s="167" t="s">
        <v>17</v>
      </c>
    </row>
    <row r="99" spans="1:4" x14ac:dyDescent="0.2">
      <c r="A99" s="96">
        <v>14</v>
      </c>
      <c r="B99" s="99" t="s">
        <v>148</v>
      </c>
      <c r="C99" s="100" t="s">
        <v>84</v>
      </c>
      <c r="D99" s="166" t="s">
        <v>163</v>
      </c>
    </row>
    <row r="100" spans="1:4" x14ac:dyDescent="0.2">
      <c r="A100" s="96">
        <v>21</v>
      </c>
      <c r="B100" s="99" t="s">
        <v>107</v>
      </c>
      <c r="C100" s="100" t="s">
        <v>141</v>
      </c>
      <c r="D100" s="167" t="s">
        <v>17</v>
      </c>
    </row>
    <row r="101" spans="1:4" x14ac:dyDescent="0.2">
      <c r="B101" s="102"/>
      <c r="D101" s="193"/>
    </row>
    <row r="102" spans="1:4" x14ac:dyDescent="0.2">
      <c r="B102" s="102"/>
      <c r="D102" s="193"/>
    </row>
    <row r="103" spans="1:4" ht="12.75" customHeight="1" x14ac:dyDescent="0.2">
      <c r="A103" s="90" t="s">
        <v>149</v>
      </c>
      <c r="B103" s="91" t="s">
        <v>166</v>
      </c>
      <c r="C103" s="352" t="s">
        <v>196</v>
      </c>
      <c r="D103" s="353"/>
    </row>
    <row r="104" spans="1:4" x14ac:dyDescent="0.2">
      <c r="A104" s="90" t="s">
        <v>78</v>
      </c>
      <c r="B104" s="93" t="s">
        <v>79</v>
      </c>
      <c r="C104" s="94" t="s">
        <v>65</v>
      </c>
      <c r="D104" s="95" t="s">
        <v>80</v>
      </c>
    </row>
    <row r="105" spans="1:4" x14ac:dyDescent="0.2">
      <c r="A105" s="96">
        <v>2</v>
      </c>
      <c r="B105" s="97" t="s">
        <v>82</v>
      </c>
      <c r="C105" s="98" t="s">
        <v>141</v>
      </c>
      <c r="D105" s="166" t="s">
        <v>163</v>
      </c>
    </row>
    <row r="106" spans="1:4" ht="25.5" x14ac:dyDescent="0.2">
      <c r="A106" s="96">
        <v>3</v>
      </c>
      <c r="B106" s="97" t="s">
        <v>103</v>
      </c>
      <c r="C106" s="98" t="s">
        <v>112</v>
      </c>
      <c r="D106" s="167" t="s">
        <v>154</v>
      </c>
    </row>
    <row r="107" spans="1:4" ht="22.5" customHeight="1" x14ac:dyDescent="0.2">
      <c r="A107" s="96">
        <v>4</v>
      </c>
      <c r="B107" s="97" t="s">
        <v>143</v>
      </c>
      <c r="C107" s="98" t="s">
        <v>144</v>
      </c>
      <c r="D107" s="166" t="s">
        <v>163</v>
      </c>
    </row>
    <row r="108" spans="1:4" x14ac:dyDescent="0.2">
      <c r="A108" s="96">
        <v>9</v>
      </c>
      <c r="B108" s="97" t="s">
        <v>190</v>
      </c>
      <c r="C108" s="98" t="s">
        <v>141</v>
      </c>
      <c r="D108" s="167" t="s">
        <v>17</v>
      </c>
    </row>
    <row r="109" spans="1:4" x14ac:dyDescent="0.2">
      <c r="A109" s="96">
        <v>10</v>
      </c>
      <c r="B109" s="97" t="s">
        <v>69</v>
      </c>
      <c r="C109" s="98" t="s">
        <v>141</v>
      </c>
      <c r="D109" s="167" t="s">
        <v>90</v>
      </c>
    </row>
    <row r="110" spans="1:4" ht="38.25" x14ac:dyDescent="0.2">
      <c r="A110" s="96">
        <v>12</v>
      </c>
      <c r="B110" s="97" t="s">
        <v>105</v>
      </c>
      <c r="C110" s="98" t="s">
        <v>147</v>
      </c>
      <c r="D110" s="167" t="s">
        <v>17</v>
      </c>
    </row>
    <row r="111" spans="1:4" x14ac:dyDescent="0.2">
      <c r="A111" s="96">
        <v>13</v>
      </c>
      <c r="B111" s="99" t="s">
        <v>108</v>
      </c>
      <c r="C111" s="100" t="s">
        <v>155</v>
      </c>
      <c r="D111" s="167" t="s">
        <v>17</v>
      </c>
    </row>
    <row r="112" spans="1:4" x14ac:dyDescent="0.2">
      <c r="A112" s="96">
        <v>14</v>
      </c>
      <c r="B112" s="99" t="s">
        <v>148</v>
      </c>
      <c r="C112" s="100" t="s">
        <v>84</v>
      </c>
      <c r="D112" s="166" t="s">
        <v>163</v>
      </c>
    </row>
    <row r="113" spans="1:4" ht="25.5" x14ac:dyDescent="0.2">
      <c r="A113" s="96">
        <v>15</v>
      </c>
      <c r="B113" s="99" t="s">
        <v>85</v>
      </c>
      <c r="C113" s="100" t="s">
        <v>155</v>
      </c>
      <c r="D113" s="166" t="s">
        <v>163</v>
      </c>
    </row>
    <row r="114" spans="1:4" ht="25.5" x14ac:dyDescent="0.2">
      <c r="A114" s="96">
        <v>16</v>
      </c>
      <c r="B114" s="99" t="s">
        <v>86</v>
      </c>
      <c r="C114" s="100" t="s">
        <v>155</v>
      </c>
      <c r="D114" s="166" t="s">
        <v>163</v>
      </c>
    </row>
    <row r="115" spans="1:4" ht="25.5" x14ac:dyDescent="0.2">
      <c r="A115" s="96">
        <v>17</v>
      </c>
      <c r="B115" s="99" t="s">
        <v>191</v>
      </c>
      <c r="C115" s="100" t="s">
        <v>87</v>
      </c>
      <c r="D115" s="166" t="s">
        <v>163</v>
      </c>
    </row>
    <row r="116" spans="1:4" x14ac:dyDescent="0.2">
      <c r="A116" s="96">
        <v>18</v>
      </c>
      <c r="B116" s="99" t="s">
        <v>192</v>
      </c>
      <c r="C116" s="100" t="s">
        <v>155</v>
      </c>
      <c r="D116" s="166" t="s">
        <v>163</v>
      </c>
    </row>
    <row r="117" spans="1:4" x14ac:dyDescent="0.2">
      <c r="A117" s="96">
        <v>19</v>
      </c>
      <c r="B117" s="99" t="s">
        <v>70</v>
      </c>
      <c r="C117" s="100" t="s">
        <v>155</v>
      </c>
      <c r="D117" s="167" t="s">
        <v>17</v>
      </c>
    </row>
    <row r="118" spans="1:4" x14ac:dyDescent="0.2">
      <c r="A118" s="96">
        <v>23</v>
      </c>
      <c r="B118" s="103" t="s">
        <v>125</v>
      </c>
      <c r="C118" s="104" t="s">
        <v>141</v>
      </c>
      <c r="D118" s="168" t="s">
        <v>17</v>
      </c>
    </row>
    <row r="121" spans="1:4" ht="12.75" customHeight="1" x14ac:dyDescent="0.2">
      <c r="A121" s="90" t="s">
        <v>149</v>
      </c>
      <c r="B121" s="91" t="s">
        <v>167</v>
      </c>
      <c r="C121" s="91" t="s">
        <v>156</v>
      </c>
      <c r="D121" s="95"/>
    </row>
    <row r="122" spans="1:4" x14ac:dyDescent="0.2">
      <c r="A122" s="90" t="s">
        <v>78</v>
      </c>
      <c r="B122" s="93" t="s">
        <v>79</v>
      </c>
      <c r="C122" s="94" t="s">
        <v>65</v>
      </c>
      <c r="D122" s="95" t="s">
        <v>80</v>
      </c>
    </row>
    <row r="123" spans="1:4" x14ac:dyDescent="0.2">
      <c r="A123" s="96">
        <v>1</v>
      </c>
      <c r="B123" s="97" t="s">
        <v>66</v>
      </c>
      <c r="C123" s="98" t="s">
        <v>81</v>
      </c>
      <c r="D123" s="166" t="s">
        <v>163</v>
      </c>
    </row>
    <row r="124" spans="1:4" x14ac:dyDescent="0.2">
      <c r="A124" s="96">
        <v>2</v>
      </c>
      <c r="B124" s="97" t="s">
        <v>82</v>
      </c>
      <c r="C124" s="98" t="s">
        <v>141</v>
      </c>
      <c r="D124" s="166" t="s">
        <v>163</v>
      </c>
    </row>
    <row r="125" spans="1:4" ht="25.5" x14ac:dyDescent="0.2">
      <c r="A125" s="96">
        <v>3</v>
      </c>
      <c r="B125" s="97" t="s">
        <v>103</v>
      </c>
      <c r="C125" s="98" t="s">
        <v>112</v>
      </c>
      <c r="D125" s="167" t="s">
        <v>151</v>
      </c>
    </row>
    <row r="126" spans="1:4" ht="25.5" x14ac:dyDescent="0.2">
      <c r="A126" s="96">
        <v>4</v>
      </c>
      <c r="B126" s="97" t="s">
        <v>143</v>
      </c>
      <c r="C126" s="98" t="s">
        <v>144</v>
      </c>
      <c r="D126" s="166" t="s">
        <v>163</v>
      </c>
    </row>
    <row r="127" spans="1:4" x14ac:dyDescent="0.2">
      <c r="A127" s="96">
        <v>5</v>
      </c>
      <c r="B127" s="97" t="s">
        <v>67</v>
      </c>
      <c r="C127" s="98" t="s">
        <v>141</v>
      </c>
      <c r="D127" s="166" t="s">
        <v>163</v>
      </c>
    </row>
    <row r="128" spans="1:4" ht="25.5" x14ac:dyDescent="0.2">
      <c r="A128" s="96">
        <v>7</v>
      </c>
      <c r="B128" s="97" t="s">
        <v>104</v>
      </c>
      <c r="C128" s="98" t="s">
        <v>145</v>
      </c>
      <c r="D128" s="167" t="s">
        <v>17</v>
      </c>
    </row>
    <row r="129" spans="1:4" x14ac:dyDescent="0.2">
      <c r="A129" s="96">
        <v>9</v>
      </c>
      <c r="B129" s="97" t="s">
        <v>190</v>
      </c>
      <c r="C129" s="98" t="s">
        <v>141</v>
      </c>
      <c r="D129" s="167" t="s">
        <v>17</v>
      </c>
    </row>
    <row r="130" spans="1:4" x14ac:dyDescent="0.2">
      <c r="A130" s="96">
        <v>10</v>
      </c>
      <c r="B130" s="97" t="s">
        <v>69</v>
      </c>
      <c r="C130" s="98" t="s">
        <v>141</v>
      </c>
      <c r="D130" s="167" t="s">
        <v>90</v>
      </c>
    </row>
    <row r="131" spans="1:4" ht="38.25" x14ac:dyDescent="0.2">
      <c r="A131" s="96">
        <v>12</v>
      </c>
      <c r="B131" s="97" t="s">
        <v>105</v>
      </c>
      <c r="C131" s="98" t="s">
        <v>147</v>
      </c>
      <c r="D131" s="167" t="s">
        <v>17</v>
      </c>
    </row>
    <row r="132" spans="1:4" x14ac:dyDescent="0.2">
      <c r="A132" s="96">
        <v>14</v>
      </c>
      <c r="B132" s="99" t="s">
        <v>148</v>
      </c>
      <c r="C132" s="100" t="s">
        <v>84</v>
      </c>
      <c r="D132" s="166" t="s">
        <v>163</v>
      </c>
    </row>
    <row r="133" spans="1:4" ht="25.5" x14ac:dyDescent="0.2">
      <c r="A133" s="96">
        <v>15</v>
      </c>
      <c r="B133" s="99" t="s">
        <v>85</v>
      </c>
      <c r="C133" s="100" t="s">
        <v>141</v>
      </c>
      <c r="D133" s="166" t="s">
        <v>163</v>
      </c>
    </row>
    <row r="134" spans="1:4" x14ac:dyDescent="0.2">
      <c r="B134" s="102"/>
      <c r="D134" s="193"/>
    </row>
    <row r="136" spans="1:4" ht="38.25" customHeight="1" x14ac:dyDescent="0.2">
      <c r="A136" s="90" t="s">
        <v>149</v>
      </c>
      <c r="B136" s="91" t="s">
        <v>168</v>
      </c>
      <c r="C136" s="352" t="s">
        <v>217</v>
      </c>
      <c r="D136" s="353"/>
    </row>
    <row r="137" spans="1:4" ht="12.75" customHeight="1" x14ac:dyDescent="0.2">
      <c r="A137" s="90" t="s">
        <v>78</v>
      </c>
      <c r="B137" s="93" t="s">
        <v>79</v>
      </c>
      <c r="C137" s="94" t="s">
        <v>65</v>
      </c>
      <c r="D137" s="95" t="s">
        <v>80</v>
      </c>
    </row>
    <row r="138" spans="1:4" x14ac:dyDescent="0.2">
      <c r="A138" s="96">
        <v>1</v>
      </c>
      <c r="B138" s="97" t="s">
        <v>66</v>
      </c>
      <c r="C138" s="98" t="s">
        <v>81</v>
      </c>
      <c r="D138" s="166" t="s">
        <v>163</v>
      </c>
    </row>
    <row r="139" spans="1:4" x14ac:dyDescent="0.2">
      <c r="A139" s="96">
        <v>2</v>
      </c>
      <c r="B139" s="97" t="s">
        <v>82</v>
      </c>
      <c r="C139" s="98" t="s">
        <v>141</v>
      </c>
      <c r="D139" s="166" t="s">
        <v>163</v>
      </c>
    </row>
    <row r="140" spans="1:4" ht="25.5" x14ac:dyDescent="0.2">
      <c r="A140" s="96">
        <v>3</v>
      </c>
      <c r="B140" s="97" t="s">
        <v>103</v>
      </c>
      <c r="C140" s="98" t="s">
        <v>112</v>
      </c>
      <c r="D140" s="167" t="s">
        <v>151</v>
      </c>
    </row>
    <row r="141" spans="1:4" ht="25.5" x14ac:dyDescent="0.2">
      <c r="A141" s="96">
        <v>4</v>
      </c>
      <c r="B141" s="97" t="s">
        <v>143</v>
      </c>
      <c r="C141" s="98" t="s">
        <v>144</v>
      </c>
      <c r="D141" s="167" t="s">
        <v>75</v>
      </c>
    </row>
    <row r="142" spans="1:4" ht="25.5" x14ac:dyDescent="0.2">
      <c r="A142" s="96">
        <v>5</v>
      </c>
      <c r="B142" s="97" t="s">
        <v>67</v>
      </c>
      <c r="C142" s="98" t="s">
        <v>141</v>
      </c>
      <c r="D142" s="167" t="s">
        <v>75</v>
      </c>
    </row>
    <row r="143" spans="1:4" ht="25.5" x14ac:dyDescent="0.2">
      <c r="A143" s="96">
        <v>6</v>
      </c>
      <c r="B143" s="97" t="s">
        <v>68</v>
      </c>
      <c r="C143" s="98" t="s">
        <v>141</v>
      </c>
      <c r="D143" s="167" t="s">
        <v>75</v>
      </c>
    </row>
    <row r="144" spans="1:4" ht="25.5" x14ac:dyDescent="0.2">
      <c r="A144" s="96">
        <v>7</v>
      </c>
      <c r="B144" s="97" t="s">
        <v>104</v>
      </c>
      <c r="C144" s="98" t="s">
        <v>145</v>
      </c>
      <c r="D144" s="167" t="s">
        <v>17</v>
      </c>
    </row>
    <row r="145" spans="1:4" x14ac:dyDescent="0.2">
      <c r="A145" s="96">
        <v>8</v>
      </c>
      <c r="B145" s="97" t="s">
        <v>197</v>
      </c>
      <c r="C145" s="98" t="s">
        <v>141</v>
      </c>
      <c r="D145" s="167" t="s">
        <v>74</v>
      </c>
    </row>
    <row r="146" spans="1:4" x14ac:dyDescent="0.2">
      <c r="A146" s="96">
        <v>9</v>
      </c>
      <c r="B146" s="97" t="s">
        <v>190</v>
      </c>
      <c r="C146" s="98" t="s">
        <v>141</v>
      </c>
      <c r="D146" s="167" t="s">
        <v>17</v>
      </c>
    </row>
    <row r="147" spans="1:4" x14ac:dyDescent="0.2">
      <c r="A147" s="96">
        <v>10</v>
      </c>
      <c r="B147" s="97" t="s">
        <v>69</v>
      </c>
      <c r="C147" s="98" t="s">
        <v>141</v>
      </c>
      <c r="D147" s="167" t="s">
        <v>74</v>
      </c>
    </row>
    <row r="148" spans="1:4" ht="38.25" x14ac:dyDescent="0.2">
      <c r="A148" s="96">
        <v>12</v>
      </c>
      <c r="B148" s="97" t="s">
        <v>105</v>
      </c>
      <c r="C148" s="98" t="s">
        <v>147</v>
      </c>
      <c r="D148" s="167" t="s">
        <v>17</v>
      </c>
    </row>
    <row r="149" spans="1:4" x14ac:dyDescent="0.2">
      <c r="A149" s="96">
        <v>14</v>
      </c>
      <c r="B149" s="99" t="s">
        <v>148</v>
      </c>
      <c r="C149" s="98" t="s">
        <v>84</v>
      </c>
      <c r="D149" s="166" t="s">
        <v>163</v>
      </c>
    </row>
    <row r="150" spans="1:4" ht="25.5" x14ac:dyDescent="0.2">
      <c r="A150" s="96">
        <v>15</v>
      </c>
      <c r="B150" s="99" t="s">
        <v>85</v>
      </c>
      <c r="C150" s="98" t="s">
        <v>141</v>
      </c>
      <c r="D150" s="166" t="s">
        <v>163</v>
      </c>
    </row>
    <row r="151" spans="1:4" ht="25.5" x14ac:dyDescent="0.2">
      <c r="A151" s="96">
        <v>17</v>
      </c>
      <c r="B151" s="99" t="s">
        <v>191</v>
      </c>
      <c r="C151" s="100" t="s">
        <v>87</v>
      </c>
      <c r="D151" s="166" t="s">
        <v>163</v>
      </c>
    </row>
    <row r="152" spans="1:4" x14ac:dyDescent="0.2">
      <c r="A152" s="96">
        <v>18</v>
      </c>
      <c r="B152" s="99" t="s">
        <v>192</v>
      </c>
      <c r="C152" s="99" t="s">
        <v>141</v>
      </c>
      <c r="D152" s="167" t="s">
        <v>74</v>
      </c>
    </row>
    <row r="153" spans="1:4" x14ac:dyDescent="0.2">
      <c r="B153" s="102"/>
      <c r="D153" s="193"/>
    </row>
    <row r="154" spans="1:4" x14ac:dyDescent="0.2">
      <c r="B154" s="102"/>
      <c r="D154" s="193"/>
    </row>
    <row r="155" spans="1:4" ht="25.5" customHeight="1" x14ac:dyDescent="0.2">
      <c r="A155" s="90" t="s">
        <v>149</v>
      </c>
      <c r="B155" s="91" t="s">
        <v>169</v>
      </c>
      <c r="C155" s="352" t="s">
        <v>157</v>
      </c>
      <c r="D155" s="353"/>
    </row>
    <row r="156" spans="1:4" x14ac:dyDescent="0.2">
      <c r="A156" s="90" t="s">
        <v>78</v>
      </c>
      <c r="B156" s="93" t="s">
        <v>79</v>
      </c>
      <c r="C156" s="94" t="s">
        <v>65</v>
      </c>
      <c r="D156" s="95" t="s">
        <v>80</v>
      </c>
    </row>
    <row r="157" spans="1:4" x14ac:dyDescent="0.2">
      <c r="A157" s="96">
        <v>1</v>
      </c>
      <c r="B157" s="97" t="s">
        <v>66</v>
      </c>
      <c r="C157" s="98" t="s">
        <v>81</v>
      </c>
      <c r="D157" s="166" t="s">
        <v>163</v>
      </c>
    </row>
    <row r="158" spans="1:4" x14ac:dyDescent="0.2">
      <c r="A158" s="96">
        <v>2</v>
      </c>
      <c r="B158" s="97" t="s">
        <v>82</v>
      </c>
      <c r="C158" s="98" t="s">
        <v>141</v>
      </c>
      <c r="D158" s="166" t="s">
        <v>163</v>
      </c>
    </row>
    <row r="159" spans="1:4" ht="25.5" x14ac:dyDescent="0.2">
      <c r="A159" s="96">
        <v>3</v>
      </c>
      <c r="B159" s="97" t="s">
        <v>103</v>
      </c>
      <c r="C159" s="98" t="s">
        <v>112</v>
      </c>
      <c r="D159" s="167" t="s">
        <v>151</v>
      </c>
    </row>
    <row r="160" spans="1:4" ht="25.5" x14ac:dyDescent="0.2">
      <c r="A160" s="96">
        <v>4</v>
      </c>
      <c r="B160" s="97" t="s">
        <v>143</v>
      </c>
      <c r="C160" s="98" t="s">
        <v>144</v>
      </c>
      <c r="D160" s="166" t="s">
        <v>163</v>
      </c>
    </row>
    <row r="161" spans="1:4" x14ac:dyDescent="0.2">
      <c r="A161" s="96">
        <v>5</v>
      </c>
      <c r="B161" s="97" t="s">
        <v>67</v>
      </c>
      <c r="C161" s="98" t="s">
        <v>141</v>
      </c>
      <c r="D161" s="167" t="s">
        <v>18</v>
      </c>
    </row>
    <row r="162" spans="1:4" ht="25.5" x14ac:dyDescent="0.2">
      <c r="A162" s="96">
        <v>7</v>
      </c>
      <c r="B162" s="97" t="s">
        <v>104</v>
      </c>
      <c r="C162" s="98" t="s">
        <v>145</v>
      </c>
      <c r="D162" s="167" t="s">
        <v>142</v>
      </c>
    </row>
    <row r="163" spans="1:4" x14ac:dyDescent="0.2">
      <c r="A163" s="96">
        <v>9</v>
      </c>
      <c r="B163" s="97" t="s">
        <v>190</v>
      </c>
      <c r="C163" s="98" t="s">
        <v>141</v>
      </c>
      <c r="D163" s="167" t="s">
        <v>18</v>
      </c>
    </row>
    <row r="164" spans="1:4" x14ac:dyDescent="0.2">
      <c r="A164" s="96">
        <v>10</v>
      </c>
      <c r="B164" s="97" t="s">
        <v>69</v>
      </c>
      <c r="C164" s="98" t="s">
        <v>141</v>
      </c>
      <c r="D164" s="167" t="s">
        <v>18</v>
      </c>
    </row>
    <row r="165" spans="1:4" ht="38.25" x14ac:dyDescent="0.2">
      <c r="A165" s="96">
        <v>12</v>
      </c>
      <c r="B165" s="97" t="s">
        <v>105</v>
      </c>
      <c r="C165" s="98" t="s">
        <v>147</v>
      </c>
      <c r="D165" s="167" t="s">
        <v>18</v>
      </c>
    </row>
    <row r="166" spans="1:4" x14ac:dyDescent="0.2">
      <c r="A166" s="96">
        <v>13</v>
      </c>
      <c r="B166" s="99" t="s">
        <v>108</v>
      </c>
      <c r="C166" s="100" t="s">
        <v>141</v>
      </c>
      <c r="D166" s="167" t="s">
        <v>18</v>
      </c>
    </row>
    <row r="167" spans="1:4" x14ac:dyDescent="0.2">
      <c r="A167" s="96">
        <v>14</v>
      </c>
      <c r="B167" s="99" t="s">
        <v>148</v>
      </c>
      <c r="C167" s="100" t="s">
        <v>84</v>
      </c>
      <c r="D167" s="166" t="s">
        <v>163</v>
      </c>
    </row>
    <row r="168" spans="1:4" ht="25.5" x14ac:dyDescent="0.2">
      <c r="A168" s="96">
        <v>15</v>
      </c>
      <c r="B168" s="99" t="s">
        <v>85</v>
      </c>
      <c r="C168" s="100" t="s">
        <v>141</v>
      </c>
      <c r="D168" s="166" t="s">
        <v>163</v>
      </c>
    </row>
    <row r="169" spans="1:4" ht="25.5" x14ac:dyDescent="0.2">
      <c r="A169" s="96">
        <v>17</v>
      </c>
      <c r="B169" s="99" t="s">
        <v>191</v>
      </c>
      <c r="C169" s="100" t="s">
        <v>87</v>
      </c>
      <c r="D169" s="166" t="s">
        <v>163</v>
      </c>
    </row>
    <row r="170" spans="1:4" x14ac:dyDescent="0.2">
      <c r="A170" s="96">
        <v>18</v>
      </c>
      <c r="B170" s="99" t="s">
        <v>192</v>
      </c>
      <c r="C170" s="99" t="s">
        <v>141</v>
      </c>
      <c r="D170" s="166" t="s">
        <v>163</v>
      </c>
    </row>
    <row r="171" spans="1:4" x14ac:dyDescent="0.2">
      <c r="B171" s="102"/>
      <c r="D171" s="193"/>
    </row>
    <row r="172" spans="1:4" x14ac:dyDescent="0.2">
      <c r="B172" s="102"/>
      <c r="D172" s="193"/>
    </row>
    <row r="173" spans="1:4" ht="12.75" customHeight="1" x14ac:dyDescent="0.2">
      <c r="A173" s="90" t="s">
        <v>149</v>
      </c>
      <c r="B173" s="91" t="s">
        <v>170</v>
      </c>
      <c r="C173" s="91" t="s">
        <v>95</v>
      </c>
      <c r="D173" s="95"/>
    </row>
    <row r="174" spans="1:4" x14ac:dyDescent="0.2">
      <c r="A174" s="90" t="s">
        <v>78</v>
      </c>
      <c r="B174" s="93" t="s">
        <v>79</v>
      </c>
      <c r="C174" s="94" t="s">
        <v>65</v>
      </c>
      <c r="D174" s="95" t="s">
        <v>80</v>
      </c>
    </row>
    <row r="175" spans="1:4" x14ac:dyDescent="0.2">
      <c r="A175" s="96">
        <v>1</v>
      </c>
      <c r="B175" s="97" t="s">
        <v>66</v>
      </c>
      <c r="C175" s="98" t="s">
        <v>81</v>
      </c>
      <c r="D175" s="166" t="s">
        <v>163</v>
      </c>
    </row>
    <row r="176" spans="1:4" x14ac:dyDescent="0.2">
      <c r="A176" s="96">
        <v>2</v>
      </c>
      <c r="B176" s="97" t="s">
        <v>82</v>
      </c>
      <c r="C176" s="98" t="s">
        <v>141</v>
      </c>
      <c r="D176" s="166" t="s">
        <v>163</v>
      </c>
    </row>
    <row r="177" spans="1:4" ht="25.5" x14ac:dyDescent="0.2">
      <c r="A177" s="96">
        <v>3</v>
      </c>
      <c r="B177" s="97" t="s">
        <v>103</v>
      </c>
      <c r="C177" s="98" t="s">
        <v>112</v>
      </c>
      <c r="D177" s="167" t="s">
        <v>151</v>
      </c>
    </row>
    <row r="178" spans="1:4" ht="25.5" x14ac:dyDescent="0.2">
      <c r="A178" s="96">
        <v>4</v>
      </c>
      <c r="B178" s="97" t="s">
        <v>143</v>
      </c>
      <c r="C178" s="98" t="s">
        <v>144</v>
      </c>
      <c r="D178" s="166" t="s">
        <v>163</v>
      </c>
    </row>
    <row r="179" spans="1:4" x14ac:dyDescent="0.2">
      <c r="A179" s="96">
        <v>5</v>
      </c>
      <c r="B179" s="97" t="s">
        <v>67</v>
      </c>
      <c r="C179" s="98" t="s">
        <v>141</v>
      </c>
      <c r="D179" s="166" t="s">
        <v>163</v>
      </c>
    </row>
    <row r="180" spans="1:4" x14ac:dyDescent="0.2">
      <c r="A180" s="96">
        <v>6</v>
      </c>
      <c r="B180" s="97" t="s">
        <v>68</v>
      </c>
      <c r="C180" s="98" t="s">
        <v>141</v>
      </c>
      <c r="D180" s="166" t="s">
        <v>163</v>
      </c>
    </row>
    <row r="181" spans="1:4" ht="25.5" x14ac:dyDescent="0.2">
      <c r="A181" s="96">
        <v>7</v>
      </c>
      <c r="B181" s="97" t="s">
        <v>104</v>
      </c>
      <c r="C181" s="98" t="s">
        <v>145</v>
      </c>
      <c r="D181" s="166" t="s">
        <v>163</v>
      </c>
    </row>
    <row r="182" spans="1:4" x14ac:dyDescent="0.2">
      <c r="A182" s="96">
        <v>9</v>
      </c>
      <c r="B182" s="97" t="s">
        <v>190</v>
      </c>
      <c r="C182" s="98" t="s">
        <v>141</v>
      </c>
      <c r="D182" s="166" t="s">
        <v>163</v>
      </c>
    </row>
    <row r="183" spans="1:4" x14ac:dyDescent="0.2">
      <c r="A183" s="96">
        <v>10</v>
      </c>
      <c r="B183" s="97" t="s">
        <v>69</v>
      </c>
      <c r="C183" s="98" t="s">
        <v>141</v>
      </c>
      <c r="D183" s="166" t="s">
        <v>163</v>
      </c>
    </row>
    <row r="184" spans="1:4" ht="38.25" x14ac:dyDescent="0.2">
      <c r="A184" s="96">
        <v>12</v>
      </c>
      <c r="B184" s="97" t="s">
        <v>105</v>
      </c>
      <c r="C184" s="98" t="s">
        <v>147</v>
      </c>
      <c r="D184" s="166" t="s">
        <v>163</v>
      </c>
    </row>
    <row r="185" spans="1:4" x14ac:dyDescent="0.2">
      <c r="A185" s="96">
        <v>14</v>
      </c>
      <c r="B185" s="99" t="s">
        <v>148</v>
      </c>
      <c r="C185" s="100" t="s">
        <v>84</v>
      </c>
      <c r="D185" s="166" t="s">
        <v>163</v>
      </c>
    </row>
    <row r="186" spans="1:4" ht="25.5" x14ac:dyDescent="0.2">
      <c r="A186" s="96">
        <v>15</v>
      </c>
      <c r="B186" s="99" t="s">
        <v>85</v>
      </c>
      <c r="C186" s="99" t="s">
        <v>141</v>
      </c>
      <c r="D186" s="166" t="s">
        <v>163</v>
      </c>
    </row>
    <row r="187" spans="1:4" x14ac:dyDescent="0.2">
      <c r="B187" s="102"/>
      <c r="D187" s="193"/>
    </row>
    <row r="188" spans="1:4" x14ac:dyDescent="0.2">
      <c r="B188" s="102"/>
      <c r="D188" s="193"/>
    </row>
    <row r="189" spans="1:4" ht="25.5" customHeight="1" x14ac:dyDescent="0.2">
      <c r="A189" s="90" t="s">
        <v>149</v>
      </c>
      <c r="B189" s="91" t="s">
        <v>171</v>
      </c>
      <c r="C189" s="352" t="s">
        <v>218</v>
      </c>
      <c r="D189" s="353"/>
    </row>
    <row r="190" spans="1:4" x14ac:dyDescent="0.2">
      <c r="A190" s="90" t="s">
        <v>78</v>
      </c>
      <c r="B190" s="93" t="s">
        <v>79</v>
      </c>
      <c r="C190" s="94" t="s">
        <v>65</v>
      </c>
      <c r="D190" s="95" t="s">
        <v>80</v>
      </c>
    </row>
    <row r="191" spans="1:4" x14ac:dyDescent="0.2">
      <c r="A191" s="96">
        <v>1</v>
      </c>
      <c r="B191" s="97" t="s">
        <v>66</v>
      </c>
      <c r="C191" s="98" t="s">
        <v>81</v>
      </c>
      <c r="D191" s="166" t="s">
        <v>163</v>
      </c>
    </row>
    <row r="192" spans="1:4" x14ac:dyDescent="0.2">
      <c r="A192" s="96">
        <v>2</v>
      </c>
      <c r="B192" s="97" t="s">
        <v>82</v>
      </c>
      <c r="C192" s="98" t="s">
        <v>141</v>
      </c>
      <c r="D192" s="166" t="s">
        <v>163</v>
      </c>
    </row>
    <row r="193" spans="1:4" ht="25.5" x14ac:dyDescent="0.2">
      <c r="A193" s="96">
        <v>3</v>
      </c>
      <c r="B193" s="97" t="s">
        <v>103</v>
      </c>
      <c r="C193" s="98" t="s">
        <v>112</v>
      </c>
      <c r="D193" s="167" t="s">
        <v>151</v>
      </c>
    </row>
    <row r="194" spans="1:4" ht="25.5" x14ac:dyDescent="0.2">
      <c r="A194" s="96">
        <v>4</v>
      </c>
      <c r="B194" s="97" t="s">
        <v>143</v>
      </c>
      <c r="C194" s="98" t="s">
        <v>144</v>
      </c>
      <c r="D194" s="167" t="s">
        <v>76</v>
      </c>
    </row>
    <row r="195" spans="1:4" x14ac:dyDescent="0.2">
      <c r="A195" s="96">
        <v>5</v>
      </c>
      <c r="B195" s="97" t="s">
        <v>67</v>
      </c>
      <c r="C195" s="98" t="s">
        <v>141</v>
      </c>
      <c r="D195" s="167" t="s">
        <v>74</v>
      </c>
    </row>
    <row r="196" spans="1:4" x14ac:dyDescent="0.2">
      <c r="A196" s="96">
        <v>6</v>
      </c>
      <c r="B196" s="97" t="s">
        <v>68</v>
      </c>
      <c r="C196" s="98" t="s">
        <v>141</v>
      </c>
      <c r="D196" s="167" t="s">
        <v>74</v>
      </c>
    </row>
    <row r="197" spans="1:4" ht="25.5" x14ac:dyDescent="0.2">
      <c r="A197" s="96">
        <v>7</v>
      </c>
      <c r="B197" s="97" t="s">
        <v>104</v>
      </c>
      <c r="C197" s="98" t="s">
        <v>145</v>
      </c>
      <c r="D197" s="167" t="s">
        <v>18</v>
      </c>
    </row>
    <row r="198" spans="1:4" x14ac:dyDescent="0.2">
      <c r="A198" s="96">
        <v>9</v>
      </c>
      <c r="B198" s="97" t="s">
        <v>190</v>
      </c>
      <c r="C198" s="98" t="s">
        <v>141</v>
      </c>
      <c r="D198" s="167" t="s">
        <v>18</v>
      </c>
    </row>
    <row r="199" spans="1:4" x14ac:dyDescent="0.2">
      <c r="A199" s="96">
        <v>10</v>
      </c>
      <c r="B199" s="97" t="s">
        <v>69</v>
      </c>
      <c r="C199" s="98" t="s">
        <v>141</v>
      </c>
      <c r="D199" s="167" t="s">
        <v>90</v>
      </c>
    </row>
    <row r="200" spans="1:4" ht="38.25" x14ac:dyDescent="0.2">
      <c r="A200" s="96">
        <v>12</v>
      </c>
      <c r="B200" s="97" t="s">
        <v>105</v>
      </c>
      <c r="C200" s="98" t="s">
        <v>147</v>
      </c>
      <c r="D200" s="167" t="s">
        <v>18</v>
      </c>
    </row>
    <row r="201" spans="1:4" x14ac:dyDescent="0.2">
      <c r="A201" s="96">
        <v>14</v>
      </c>
      <c r="B201" s="99" t="s">
        <v>148</v>
      </c>
      <c r="C201" s="100" t="s">
        <v>84</v>
      </c>
      <c r="D201" s="167" t="s">
        <v>76</v>
      </c>
    </row>
    <row r="202" spans="1:4" ht="25.5" x14ac:dyDescent="0.2">
      <c r="A202" s="96">
        <v>15</v>
      </c>
      <c r="B202" s="99" t="s">
        <v>85</v>
      </c>
      <c r="C202" s="98" t="s">
        <v>141</v>
      </c>
      <c r="D202" s="167" t="s">
        <v>76</v>
      </c>
    </row>
    <row r="203" spans="1:4" ht="25.5" x14ac:dyDescent="0.2">
      <c r="A203" s="96">
        <v>17</v>
      </c>
      <c r="B203" s="99" t="s">
        <v>191</v>
      </c>
      <c r="C203" s="100" t="s">
        <v>87</v>
      </c>
      <c r="D203" s="167" t="s">
        <v>76</v>
      </c>
    </row>
    <row r="204" spans="1:4" x14ac:dyDescent="0.2">
      <c r="A204" s="96">
        <v>18</v>
      </c>
      <c r="B204" s="99" t="s">
        <v>192</v>
      </c>
      <c r="C204" s="98" t="s">
        <v>141</v>
      </c>
      <c r="D204" s="167" t="s">
        <v>74</v>
      </c>
    </row>
    <row r="205" spans="1:4" x14ac:dyDescent="0.2">
      <c r="A205" s="96">
        <v>20</v>
      </c>
      <c r="B205" s="99" t="s">
        <v>109</v>
      </c>
      <c r="C205" s="100" t="s">
        <v>141</v>
      </c>
      <c r="D205" s="167" t="s">
        <v>74</v>
      </c>
    </row>
    <row r="207" spans="1:4" x14ac:dyDescent="0.2">
      <c r="B207" s="102"/>
      <c r="D207" s="193"/>
    </row>
    <row r="208" spans="1:4" ht="22.5" customHeight="1" x14ac:dyDescent="0.2">
      <c r="A208" s="90" t="s">
        <v>149</v>
      </c>
      <c r="B208" s="91" t="s">
        <v>172</v>
      </c>
      <c r="C208" s="352" t="s">
        <v>158</v>
      </c>
      <c r="D208" s="353"/>
    </row>
    <row r="209" spans="1:4" ht="22.5" customHeight="1" x14ac:dyDescent="0.2">
      <c r="A209" s="90" t="s">
        <v>78</v>
      </c>
      <c r="B209" s="93" t="s">
        <v>79</v>
      </c>
      <c r="C209" s="94" t="s">
        <v>65</v>
      </c>
      <c r="D209" s="95" t="s">
        <v>80</v>
      </c>
    </row>
    <row r="210" spans="1:4" x14ac:dyDescent="0.2">
      <c r="A210" s="96">
        <v>1</v>
      </c>
      <c r="B210" s="97" t="s">
        <v>66</v>
      </c>
      <c r="C210" s="98" t="s">
        <v>81</v>
      </c>
      <c r="D210" s="166" t="s">
        <v>163</v>
      </c>
    </row>
    <row r="211" spans="1:4" x14ac:dyDescent="0.2">
      <c r="A211" s="96">
        <v>2</v>
      </c>
      <c r="B211" s="97" t="s">
        <v>82</v>
      </c>
      <c r="C211" s="98" t="s">
        <v>141</v>
      </c>
      <c r="D211" s="166" t="s">
        <v>163</v>
      </c>
    </row>
    <row r="212" spans="1:4" ht="25.5" x14ac:dyDescent="0.2">
      <c r="A212" s="96">
        <v>3</v>
      </c>
      <c r="B212" s="97" t="s">
        <v>103</v>
      </c>
      <c r="C212" s="98" t="s">
        <v>112</v>
      </c>
      <c r="D212" s="167" t="s">
        <v>151</v>
      </c>
    </row>
    <row r="213" spans="1:4" ht="25.5" x14ac:dyDescent="0.2">
      <c r="A213" s="96">
        <v>4</v>
      </c>
      <c r="B213" s="97" t="s">
        <v>143</v>
      </c>
      <c r="C213" s="98" t="s">
        <v>144</v>
      </c>
      <c r="D213" s="166" t="s">
        <v>163</v>
      </c>
    </row>
    <row r="214" spans="1:4" x14ac:dyDescent="0.2">
      <c r="A214" s="96">
        <v>5</v>
      </c>
      <c r="B214" s="97" t="s">
        <v>67</v>
      </c>
      <c r="C214" s="98" t="s">
        <v>141</v>
      </c>
      <c r="D214" s="166" t="s">
        <v>163</v>
      </c>
    </row>
    <row r="215" spans="1:4" x14ac:dyDescent="0.2">
      <c r="A215" s="96">
        <v>6</v>
      </c>
      <c r="B215" s="97" t="s">
        <v>68</v>
      </c>
      <c r="C215" s="98" t="s">
        <v>141</v>
      </c>
      <c r="D215" s="166" t="s">
        <v>163</v>
      </c>
    </row>
    <row r="216" spans="1:4" ht="25.5" x14ac:dyDescent="0.2">
      <c r="A216" s="96">
        <v>7</v>
      </c>
      <c r="B216" s="97" t="s">
        <v>104</v>
      </c>
      <c r="C216" s="98" t="s">
        <v>145</v>
      </c>
      <c r="D216" s="167" t="s">
        <v>18</v>
      </c>
    </row>
    <row r="217" spans="1:4" x14ac:dyDescent="0.2">
      <c r="A217" s="96">
        <v>9</v>
      </c>
      <c r="B217" s="97" t="s">
        <v>190</v>
      </c>
      <c r="C217" s="98" t="s">
        <v>141</v>
      </c>
      <c r="D217" s="167" t="s">
        <v>18</v>
      </c>
    </row>
    <row r="218" spans="1:4" x14ac:dyDescent="0.2">
      <c r="A218" s="96">
        <v>10</v>
      </c>
      <c r="B218" s="97" t="s">
        <v>69</v>
      </c>
      <c r="C218" s="98" t="s">
        <v>141</v>
      </c>
      <c r="D218" s="167" t="s">
        <v>90</v>
      </c>
    </row>
    <row r="219" spans="1:4" ht="38.25" x14ac:dyDescent="0.2">
      <c r="A219" s="96">
        <v>12</v>
      </c>
      <c r="B219" s="97" t="s">
        <v>105</v>
      </c>
      <c r="C219" s="98" t="s">
        <v>147</v>
      </c>
      <c r="D219" s="167" t="s">
        <v>18</v>
      </c>
    </row>
    <row r="220" spans="1:4" x14ac:dyDescent="0.2">
      <c r="A220" s="96">
        <v>14</v>
      </c>
      <c r="B220" s="99" t="s">
        <v>148</v>
      </c>
      <c r="C220" s="100" t="s">
        <v>84</v>
      </c>
      <c r="D220" s="166" t="s">
        <v>163</v>
      </c>
    </row>
    <row r="221" spans="1:4" ht="25.5" x14ac:dyDescent="0.2">
      <c r="A221" s="96">
        <v>15</v>
      </c>
      <c r="B221" s="99" t="s">
        <v>85</v>
      </c>
      <c r="C221" s="98" t="s">
        <v>141</v>
      </c>
      <c r="D221" s="166" t="s">
        <v>163</v>
      </c>
    </row>
    <row r="222" spans="1:4" ht="25.5" x14ac:dyDescent="0.2">
      <c r="A222" s="96">
        <v>17</v>
      </c>
      <c r="B222" s="99" t="s">
        <v>191</v>
      </c>
      <c r="C222" s="100" t="s">
        <v>87</v>
      </c>
      <c r="D222" s="166" t="s">
        <v>163</v>
      </c>
    </row>
    <row r="223" spans="1:4" x14ac:dyDescent="0.2">
      <c r="A223" s="96">
        <v>18</v>
      </c>
      <c r="B223" s="99" t="s">
        <v>192</v>
      </c>
      <c r="C223" s="98" t="s">
        <v>141</v>
      </c>
      <c r="D223" s="167" t="s">
        <v>74</v>
      </c>
    </row>
    <row r="224" spans="1:4" x14ac:dyDescent="0.2">
      <c r="A224" s="96">
        <v>20</v>
      </c>
      <c r="B224" s="99" t="s">
        <v>109</v>
      </c>
      <c r="C224" s="100" t="s">
        <v>141</v>
      </c>
      <c r="D224" s="167" t="s">
        <v>74</v>
      </c>
    </row>
    <row r="227" spans="1:4" ht="25.5" customHeight="1" x14ac:dyDescent="0.2">
      <c r="A227" s="90" t="s">
        <v>149</v>
      </c>
      <c r="B227" s="91" t="s">
        <v>173</v>
      </c>
      <c r="C227" s="352" t="s">
        <v>219</v>
      </c>
      <c r="D227" s="353"/>
    </row>
    <row r="228" spans="1:4" x14ac:dyDescent="0.2">
      <c r="A228" s="90" t="s">
        <v>78</v>
      </c>
      <c r="B228" s="93" t="s">
        <v>79</v>
      </c>
      <c r="C228" s="94" t="s">
        <v>65</v>
      </c>
      <c r="D228" s="95" t="s">
        <v>80</v>
      </c>
    </row>
    <row r="229" spans="1:4" x14ac:dyDescent="0.2">
      <c r="A229" s="96">
        <v>1</v>
      </c>
      <c r="B229" s="97" t="s">
        <v>66</v>
      </c>
      <c r="C229" s="98" t="s">
        <v>81</v>
      </c>
      <c r="D229" s="166" t="s">
        <v>163</v>
      </c>
    </row>
    <row r="230" spans="1:4" x14ac:dyDescent="0.2">
      <c r="A230" s="96">
        <v>2</v>
      </c>
      <c r="B230" s="97" t="s">
        <v>82</v>
      </c>
      <c r="C230" s="98" t="s">
        <v>141</v>
      </c>
      <c r="D230" s="166" t="s">
        <v>163</v>
      </c>
    </row>
    <row r="231" spans="1:4" ht="25.5" x14ac:dyDescent="0.2">
      <c r="A231" s="96">
        <v>3</v>
      </c>
      <c r="B231" s="97" t="s">
        <v>103</v>
      </c>
      <c r="C231" s="98" t="s">
        <v>112</v>
      </c>
      <c r="D231" s="167" t="s">
        <v>151</v>
      </c>
    </row>
    <row r="232" spans="1:4" ht="25.5" x14ac:dyDescent="0.2">
      <c r="A232" s="96">
        <v>4</v>
      </c>
      <c r="B232" s="97" t="s">
        <v>143</v>
      </c>
      <c r="C232" s="98" t="s">
        <v>144</v>
      </c>
      <c r="D232" s="166" t="s">
        <v>163</v>
      </c>
    </row>
    <row r="233" spans="1:4" x14ac:dyDescent="0.2">
      <c r="A233" s="96">
        <v>5</v>
      </c>
      <c r="B233" s="97" t="s">
        <v>67</v>
      </c>
      <c r="C233" s="98" t="s">
        <v>141</v>
      </c>
      <c r="D233" s="167" t="s">
        <v>90</v>
      </c>
    </row>
    <row r="234" spans="1:4" x14ac:dyDescent="0.2">
      <c r="A234" s="96">
        <v>6</v>
      </c>
      <c r="B234" s="97" t="s">
        <v>68</v>
      </c>
      <c r="C234" s="98" t="s">
        <v>141</v>
      </c>
      <c r="D234" s="167" t="s">
        <v>90</v>
      </c>
    </row>
    <row r="235" spans="1:4" ht="25.5" x14ac:dyDescent="0.2">
      <c r="A235" s="96">
        <v>7</v>
      </c>
      <c r="B235" s="97" t="s">
        <v>104</v>
      </c>
      <c r="C235" s="98" t="s">
        <v>145</v>
      </c>
      <c r="D235" s="167" t="s">
        <v>17</v>
      </c>
    </row>
    <row r="236" spans="1:4" x14ac:dyDescent="0.2">
      <c r="A236" s="96">
        <v>9</v>
      </c>
      <c r="B236" s="97" t="s">
        <v>190</v>
      </c>
      <c r="C236" s="98" t="s">
        <v>141</v>
      </c>
      <c r="D236" s="167" t="s">
        <v>17</v>
      </c>
    </row>
    <row r="237" spans="1:4" x14ac:dyDescent="0.2">
      <c r="A237" s="96">
        <v>10</v>
      </c>
      <c r="B237" s="97" t="s">
        <v>69</v>
      </c>
      <c r="C237" s="98" t="s">
        <v>141</v>
      </c>
      <c r="D237" s="167" t="s">
        <v>90</v>
      </c>
    </row>
    <row r="238" spans="1:4" x14ac:dyDescent="0.2">
      <c r="A238" s="96">
        <v>11</v>
      </c>
      <c r="B238" s="97" t="s">
        <v>106</v>
      </c>
      <c r="C238" s="98" t="s">
        <v>141</v>
      </c>
      <c r="D238" s="167" t="s">
        <v>74</v>
      </c>
    </row>
    <row r="239" spans="1:4" ht="38.25" x14ac:dyDescent="0.2">
      <c r="A239" s="96">
        <v>12</v>
      </c>
      <c r="B239" s="97" t="s">
        <v>105</v>
      </c>
      <c r="C239" s="98" t="s">
        <v>147</v>
      </c>
      <c r="D239" s="167" t="s">
        <v>17</v>
      </c>
    </row>
    <row r="240" spans="1:4" x14ac:dyDescent="0.2">
      <c r="A240" s="96">
        <v>14</v>
      </c>
      <c r="B240" s="99" t="s">
        <v>148</v>
      </c>
      <c r="C240" s="100" t="s">
        <v>84</v>
      </c>
      <c r="D240" s="166" t="s">
        <v>163</v>
      </c>
    </row>
    <row r="241" spans="1:4" x14ac:dyDescent="0.2">
      <c r="A241" s="96">
        <v>21</v>
      </c>
      <c r="B241" s="99" t="s">
        <v>107</v>
      </c>
      <c r="C241" s="100" t="s">
        <v>141</v>
      </c>
      <c r="D241" s="167" t="s">
        <v>17</v>
      </c>
    </row>
    <row r="242" spans="1:4" x14ac:dyDescent="0.2">
      <c r="B242" s="102"/>
      <c r="D242" s="193"/>
    </row>
    <row r="243" spans="1:4" x14ac:dyDescent="0.2">
      <c r="B243" s="102"/>
      <c r="D243" s="193"/>
    </row>
    <row r="244" spans="1:4" ht="12.75" customHeight="1" x14ac:dyDescent="0.2">
      <c r="A244" s="90" t="s">
        <v>149</v>
      </c>
      <c r="B244" s="91" t="s">
        <v>174</v>
      </c>
      <c r="C244" s="91" t="s">
        <v>61</v>
      </c>
      <c r="D244" s="95"/>
    </row>
    <row r="245" spans="1:4" x14ac:dyDescent="0.2">
      <c r="A245" s="90" t="s">
        <v>78</v>
      </c>
      <c r="B245" s="93" t="s">
        <v>79</v>
      </c>
      <c r="C245" s="94" t="s">
        <v>65</v>
      </c>
      <c r="D245" s="95" t="s">
        <v>80</v>
      </c>
    </row>
    <row r="246" spans="1:4" x14ac:dyDescent="0.2">
      <c r="A246" s="96">
        <v>1</v>
      </c>
      <c r="B246" s="97" t="s">
        <v>66</v>
      </c>
      <c r="C246" s="98" t="s">
        <v>81</v>
      </c>
      <c r="D246" s="166" t="s">
        <v>163</v>
      </c>
    </row>
    <row r="247" spans="1:4" x14ac:dyDescent="0.2">
      <c r="A247" s="96">
        <v>2</v>
      </c>
      <c r="B247" s="97" t="s">
        <v>82</v>
      </c>
      <c r="C247" s="98" t="s">
        <v>141</v>
      </c>
      <c r="D247" s="166" t="s">
        <v>163</v>
      </c>
    </row>
    <row r="248" spans="1:4" ht="25.5" x14ac:dyDescent="0.2">
      <c r="A248" s="96">
        <v>3</v>
      </c>
      <c r="B248" s="97" t="s">
        <v>103</v>
      </c>
      <c r="C248" s="98" t="s">
        <v>112</v>
      </c>
      <c r="D248" s="167" t="s">
        <v>151</v>
      </c>
    </row>
    <row r="249" spans="1:4" ht="25.5" x14ac:dyDescent="0.2">
      <c r="A249" s="96">
        <v>4</v>
      </c>
      <c r="B249" s="97" t="s">
        <v>143</v>
      </c>
      <c r="C249" s="98" t="s">
        <v>144</v>
      </c>
      <c r="D249" s="166" t="s">
        <v>163</v>
      </c>
    </row>
    <row r="250" spans="1:4" x14ac:dyDescent="0.2">
      <c r="A250" s="96">
        <v>9</v>
      </c>
      <c r="B250" s="97" t="s">
        <v>190</v>
      </c>
      <c r="C250" s="98" t="s">
        <v>141</v>
      </c>
      <c r="D250" s="167" t="s">
        <v>17</v>
      </c>
    </row>
    <row r="251" spans="1:4" x14ac:dyDescent="0.2">
      <c r="A251" s="96">
        <v>10</v>
      </c>
      <c r="B251" s="97" t="s">
        <v>69</v>
      </c>
      <c r="C251" s="98" t="s">
        <v>141</v>
      </c>
      <c r="D251" s="167" t="s">
        <v>90</v>
      </c>
    </row>
    <row r="252" spans="1:4" x14ac:dyDescent="0.2">
      <c r="A252" s="96">
        <v>11</v>
      </c>
      <c r="B252" s="97" t="s">
        <v>106</v>
      </c>
      <c r="C252" s="98" t="s">
        <v>141</v>
      </c>
      <c r="D252" s="167" t="s">
        <v>90</v>
      </c>
    </row>
    <row r="253" spans="1:4" ht="38.25" x14ac:dyDescent="0.2">
      <c r="A253" s="96">
        <v>12</v>
      </c>
      <c r="B253" s="97" t="s">
        <v>105</v>
      </c>
      <c r="C253" s="98" t="s">
        <v>147</v>
      </c>
      <c r="D253" s="167" t="s">
        <v>17</v>
      </c>
    </row>
    <row r="254" spans="1:4" x14ac:dyDescent="0.2">
      <c r="A254" s="96">
        <v>14</v>
      </c>
      <c r="B254" s="99" t="s">
        <v>148</v>
      </c>
      <c r="C254" s="100" t="s">
        <v>84</v>
      </c>
      <c r="D254" s="166" t="s">
        <v>163</v>
      </c>
    </row>
    <row r="255" spans="1:4" x14ac:dyDescent="0.2">
      <c r="B255" s="102"/>
      <c r="D255" s="192"/>
    </row>
    <row r="256" spans="1:4" x14ac:dyDescent="0.2">
      <c r="B256" s="102"/>
      <c r="D256" s="193"/>
    </row>
    <row r="257" spans="1:4" ht="12.75" customHeight="1" x14ac:dyDescent="0.2">
      <c r="A257" s="90" t="s">
        <v>149</v>
      </c>
      <c r="B257" s="91" t="s">
        <v>175</v>
      </c>
      <c r="C257" s="91" t="s">
        <v>62</v>
      </c>
      <c r="D257" s="95"/>
    </row>
    <row r="258" spans="1:4" x14ac:dyDescent="0.2">
      <c r="A258" s="90" t="s">
        <v>78</v>
      </c>
      <c r="B258" s="93" t="s">
        <v>79</v>
      </c>
      <c r="C258" s="94" t="s">
        <v>65</v>
      </c>
      <c r="D258" s="95" t="s">
        <v>80</v>
      </c>
    </row>
    <row r="259" spans="1:4" x14ac:dyDescent="0.2">
      <c r="A259" s="96">
        <v>1</v>
      </c>
      <c r="B259" s="97" t="s">
        <v>66</v>
      </c>
      <c r="C259" s="98" t="s">
        <v>81</v>
      </c>
      <c r="D259" s="166" t="s">
        <v>163</v>
      </c>
    </row>
    <row r="260" spans="1:4" x14ac:dyDescent="0.2">
      <c r="A260" s="96">
        <v>2</v>
      </c>
      <c r="B260" s="97" t="s">
        <v>82</v>
      </c>
      <c r="C260" s="98" t="s">
        <v>141</v>
      </c>
      <c r="D260" s="166" t="s">
        <v>163</v>
      </c>
    </row>
    <row r="261" spans="1:4" ht="25.5" x14ac:dyDescent="0.2">
      <c r="A261" s="96">
        <v>3</v>
      </c>
      <c r="B261" s="97" t="s">
        <v>103</v>
      </c>
      <c r="C261" s="98" t="s">
        <v>112</v>
      </c>
      <c r="D261" s="167" t="s">
        <v>151</v>
      </c>
    </row>
    <row r="262" spans="1:4" ht="25.5" x14ac:dyDescent="0.2">
      <c r="A262" s="96">
        <v>4</v>
      </c>
      <c r="B262" s="97" t="s">
        <v>143</v>
      </c>
      <c r="C262" s="98" t="s">
        <v>144</v>
      </c>
      <c r="D262" s="166" t="s">
        <v>163</v>
      </c>
    </row>
    <row r="263" spans="1:4" x14ac:dyDescent="0.2">
      <c r="A263" s="96">
        <v>6</v>
      </c>
      <c r="B263" s="97" t="s">
        <v>68</v>
      </c>
      <c r="C263" s="98" t="s">
        <v>141</v>
      </c>
      <c r="D263" s="166" t="s">
        <v>163</v>
      </c>
    </row>
    <row r="264" spans="1:4" ht="25.5" x14ac:dyDescent="0.2">
      <c r="A264" s="96">
        <v>7</v>
      </c>
      <c r="B264" s="97" t="s">
        <v>104</v>
      </c>
      <c r="C264" s="98" t="s">
        <v>145</v>
      </c>
      <c r="D264" s="167" t="s">
        <v>18</v>
      </c>
    </row>
    <row r="265" spans="1:4" x14ac:dyDescent="0.2">
      <c r="A265" s="96">
        <v>9</v>
      </c>
      <c r="B265" s="97" t="s">
        <v>190</v>
      </c>
      <c r="C265" s="98" t="s">
        <v>141</v>
      </c>
      <c r="D265" s="167" t="s">
        <v>18</v>
      </c>
    </row>
    <row r="266" spans="1:4" x14ac:dyDescent="0.2">
      <c r="A266" s="96">
        <v>10</v>
      </c>
      <c r="B266" s="97" t="s">
        <v>69</v>
      </c>
      <c r="C266" s="98" t="s">
        <v>141</v>
      </c>
      <c r="D266" s="167" t="s">
        <v>90</v>
      </c>
    </row>
    <row r="267" spans="1:4" ht="38.25" x14ac:dyDescent="0.2">
      <c r="A267" s="96">
        <v>12</v>
      </c>
      <c r="B267" s="97" t="s">
        <v>105</v>
      </c>
      <c r="C267" s="98" t="s">
        <v>147</v>
      </c>
      <c r="D267" s="167" t="s">
        <v>18</v>
      </c>
    </row>
    <row r="268" spans="1:4" x14ac:dyDescent="0.2">
      <c r="A268" s="96">
        <v>14</v>
      </c>
      <c r="B268" s="99" t="s">
        <v>148</v>
      </c>
      <c r="C268" s="100" t="s">
        <v>84</v>
      </c>
      <c r="D268" s="166" t="s">
        <v>163</v>
      </c>
    </row>
    <row r="269" spans="1:4" ht="25.5" x14ac:dyDescent="0.2">
      <c r="A269" s="96">
        <v>15</v>
      </c>
      <c r="B269" s="99" t="s">
        <v>85</v>
      </c>
      <c r="C269" s="98" t="s">
        <v>141</v>
      </c>
      <c r="D269" s="166" t="s">
        <v>163</v>
      </c>
    </row>
    <row r="270" spans="1:4" ht="25.5" x14ac:dyDescent="0.2">
      <c r="A270" s="96">
        <v>17</v>
      </c>
      <c r="B270" s="99" t="s">
        <v>191</v>
      </c>
      <c r="C270" s="100" t="s">
        <v>87</v>
      </c>
      <c r="D270" s="166" t="s">
        <v>163</v>
      </c>
    </row>
    <row r="271" spans="1:4" x14ac:dyDescent="0.2">
      <c r="A271" s="96">
        <v>18</v>
      </c>
      <c r="B271" s="99" t="s">
        <v>192</v>
      </c>
      <c r="C271" s="98" t="s">
        <v>141</v>
      </c>
      <c r="D271" s="167" t="s">
        <v>74</v>
      </c>
    </row>
    <row r="272" spans="1:4" x14ac:dyDescent="0.2">
      <c r="A272" s="96">
        <v>19</v>
      </c>
      <c r="B272" s="99" t="s">
        <v>70</v>
      </c>
      <c r="C272" s="99" t="s">
        <v>141</v>
      </c>
      <c r="D272" s="167" t="s">
        <v>18</v>
      </c>
    </row>
    <row r="273" spans="1:4" x14ac:dyDescent="0.2">
      <c r="A273" s="96">
        <v>23</v>
      </c>
      <c r="B273" s="103" t="s">
        <v>125</v>
      </c>
      <c r="C273" s="104" t="s">
        <v>141</v>
      </c>
      <c r="D273" s="168" t="s">
        <v>17</v>
      </c>
    </row>
    <row r="274" spans="1:4" x14ac:dyDescent="0.2">
      <c r="C274" s="89"/>
    </row>
    <row r="276" spans="1:4" ht="22.5" customHeight="1" x14ac:dyDescent="0.2">
      <c r="A276" s="90" t="s">
        <v>149</v>
      </c>
      <c r="B276" s="91" t="s">
        <v>176</v>
      </c>
      <c r="C276" s="352" t="s">
        <v>220</v>
      </c>
      <c r="D276" s="353"/>
    </row>
    <row r="277" spans="1:4" ht="22.5" customHeight="1" x14ac:dyDescent="0.2">
      <c r="A277" s="90" t="s">
        <v>78</v>
      </c>
      <c r="B277" s="93" t="s">
        <v>79</v>
      </c>
      <c r="C277" s="94" t="s">
        <v>65</v>
      </c>
      <c r="D277" s="95" t="s">
        <v>80</v>
      </c>
    </row>
    <row r="278" spans="1:4" x14ac:dyDescent="0.2">
      <c r="A278" s="96">
        <v>2</v>
      </c>
      <c r="B278" s="99" t="s">
        <v>82</v>
      </c>
      <c r="C278" s="100" t="s">
        <v>155</v>
      </c>
      <c r="D278" s="166" t="s">
        <v>163</v>
      </c>
    </row>
    <row r="279" spans="1:4" ht="25.5" x14ac:dyDescent="0.2">
      <c r="A279" s="96">
        <v>3</v>
      </c>
      <c r="B279" s="99" t="s">
        <v>103</v>
      </c>
      <c r="C279" s="98" t="s">
        <v>112</v>
      </c>
      <c r="D279" s="167" t="s">
        <v>151</v>
      </c>
    </row>
    <row r="280" spans="1:4" x14ac:dyDescent="0.2">
      <c r="A280" s="96">
        <v>9</v>
      </c>
      <c r="B280" s="97" t="s">
        <v>190</v>
      </c>
      <c r="C280" s="98" t="s">
        <v>141</v>
      </c>
      <c r="D280" s="167" t="s">
        <v>18</v>
      </c>
    </row>
    <row r="281" spans="1:4" x14ac:dyDescent="0.2">
      <c r="A281" s="96">
        <v>10</v>
      </c>
      <c r="B281" s="97" t="s">
        <v>69</v>
      </c>
      <c r="C281" s="98" t="s">
        <v>141</v>
      </c>
      <c r="D281" s="167" t="s">
        <v>90</v>
      </c>
    </row>
    <row r="282" spans="1:4" ht="38.25" x14ac:dyDescent="0.2">
      <c r="A282" s="96">
        <v>12</v>
      </c>
      <c r="B282" s="97" t="s">
        <v>105</v>
      </c>
      <c r="C282" s="98" t="s">
        <v>147</v>
      </c>
      <c r="D282" s="167" t="s">
        <v>18</v>
      </c>
    </row>
    <row r="283" spans="1:4" x14ac:dyDescent="0.2">
      <c r="A283" s="96">
        <v>14</v>
      </c>
      <c r="B283" s="99" t="s">
        <v>148</v>
      </c>
      <c r="C283" s="100" t="s">
        <v>84</v>
      </c>
      <c r="D283" s="166" t="s">
        <v>163</v>
      </c>
    </row>
    <row r="284" spans="1:4" ht="25.5" x14ac:dyDescent="0.2">
      <c r="A284" s="96">
        <v>15</v>
      </c>
      <c r="B284" s="99" t="s">
        <v>85</v>
      </c>
      <c r="C284" s="100" t="s">
        <v>141</v>
      </c>
      <c r="D284" s="166" t="s">
        <v>163</v>
      </c>
    </row>
    <row r="285" spans="1:4" ht="25.5" x14ac:dyDescent="0.2">
      <c r="A285" s="96">
        <v>17</v>
      </c>
      <c r="B285" s="99" t="s">
        <v>191</v>
      </c>
      <c r="C285" s="100" t="s">
        <v>87</v>
      </c>
      <c r="D285" s="166" t="s">
        <v>163</v>
      </c>
    </row>
    <row r="286" spans="1:4" x14ac:dyDescent="0.2">
      <c r="A286" s="96">
        <v>18</v>
      </c>
      <c r="B286" s="99" t="s">
        <v>221</v>
      </c>
      <c r="C286" s="100" t="s">
        <v>141</v>
      </c>
      <c r="D286" s="167" t="s">
        <v>74</v>
      </c>
    </row>
    <row r="287" spans="1:4" x14ac:dyDescent="0.2">
      <c r="A287" s="96">
        <v>23</v>
      </c>
      <c r="B287" s="103" t="s">
        <v>125</v>
      </c>
      <c r="C287" s="104" t="s">
        <v>141</v>
      </c>
      <c r="D287" s="168" t="s">
        <v>17</v>
      </c>
    </row>
    <row r="288" spans="1:4" x14ac:dyDescent="0.2">
      <c r="B288" s="102"/>
      <c r="D288" s="193"/>
    </row>
    <row r="290" spans="1:4" ht="25.5" customHeight="1" x14ac:dyDescent="0.2">
      <c r="A290" s="90" t="s">
        <v>149</v>
      </c>
      <c r="B290" s="91" t="s">
        <v>177</v>
      </c>
      <c r="C290" s="352" t="s">
        <v>88</v>
      </c>
      <c r="D290" s="353"/>
    </row>
    <row r="291" spans="1:4" x14ac:dyDescent="0.2">
      <c r="A291" s="90" t="s">
        <v>78</v>
      </c>
      <c r="B291" s="93" t="s">
        <v>79</v>
      </c>
      <c r="C291" s="94" t="s">
        <v>65</v>
      </c>
      <c r="D291" s="95" t="s">
        <v>80</v>
      </c>
    </row>
    <row r="292" spans="1:4" x14ac:dyDescent="0.2">
      <c r="A292" s="96">
        <v>1</v>
      </c>
      <c r="B292" s="97" t="s">
        <v>66</v>
      </c>
      <c r="C292" s="98" t="s">
        <v>81</v>
      </c>
      <c r="D292" s="166" t="s">
        <v>163</v>
      </c>
    </row>
    <row r="293" spans="1:4" x14ac:dyDescent="0.2">
      <c r="A293" s="96">
        <v>2</v>
      </c>
      <c r="B293" s="97" t="s">
        <v>82</v>
      </c>
      <c r="C293" s="98" t="s">
        <v>141</v>
      </c>
      <c r="D293" s="166" t="s">
        <v>163</v>
      </c>
    </row>
    <row r="294" spans="1:4" ht="25.5" x14ac:dyDescent="0.2">
      <c r="A294" s="96">
        <v>3</v>
      </c>
      <c r="B294" s="97" t="s">
        <v>103</v>
      </c>
      <c r="C294" s="98" t="s">
        <v>112</v>
      </c>
      <c r="D294" s="167" t="s">
        <v>151</v>
      </c>
    </row>
    <row r="295" spans="1:4" ht="25.5" x14ac:dyDescent="0.2">
      <c r="A295" s="96">
        <v>4</v>
      </c>
      <c r="B295" s="97" t="s">
        <v>143</v>
      </c>
      <c r="C295" s="98" t="s">
        <v>144</v>
      </c>
      <c r="D295" s="166" t="s">
        <v>163</v>
      </c>
    </row>
    <row r="296" spans="1:4" x14ac:dyDescent="0.2">
      <c r="A296" s="96">
        <v>5</v>
      </c>
      <c r="B296" s="97" t="s">
        <v>67</v>
      </c>
      <c r="C296" s="98" t="s">
        <v>141</v>
      </c>
      <c r="D296" s="166" t="s">
        <v>163</v>
      </c>
    </row>
    <row r="297" spans="1:4" x14ac:dyDescent="0.2">
      <c r="A297" s="96">
        <v>6</v>
      </c>
      <c r="B297" s="97" t="s">
        <v>68</v>
      </c>
      <c r="C297" s="98" t="s">
        <v>141</v>
      </c>
      <c r="D297" s="166" t="s">
        <v>163</v>
      </c>
    </row>
    <row r="298" spans="1:4" ht="25.5" x14ac:dyDescent="0.2">
      <c r="A298" s="96">
        <v>7</v>
      </c>
      <c r="B298" s="97" t="s">
        <v>104</v>
      </c>
      <c r="C298" s="98" t="s">
        <v>145</v>
      </c>
      <c r="D298" s="167" t="s">
        <v>17</v>
      </c>
    </row>
    <row r="299" spans="1:4" x14ac:dyDescent="0.2">
      <c r="A299" s="96">
        <v>9</v>
      </c>
      <c r="B299" s="97" t="s">
        <v>190</v>
      </c>
      <c r="C299" s="98" t="s">
        <v>141</v>
      </c>
      <c r="D299" s="167" t="s">
        <v>17</v>
      </c>
    </row>
    <row r="300" spans="1:4" x14ac:dyDescent="0.2">
      <c r="A300" s="96">
        <v>10</v>
      </c>
      <c r="B300" s="97" t="s">
        <v>69</v>
      </c>
      <c r="C300" s="98" t="s">
        <v>141</v>
      </c>
      <c r="D300" s="167" t="s">
        <v>90</v>
      </c>
    </row>
    <row r="301" spans="1:4" ht="38.25" x14ac:dyDescent="0.2">
      <c r="A301" s="96">
        <v>12</v>
      </c>
      <c r="B301" s="97" t="s">
        <v>105</v>
      </c>
      <c r="C301" s="98" t="s">
        <v>147</v>
      </c>
      <c r="D301" s="167" t="s">
        <v>17</v>
      </c>
    </row>
    <row r="302" spans="1:4" x14ac:dyDescent="0.2">
      <c r="A302" s="96">
        <v>14</v>
      </c>
      <c r="B302" s="99" t="s">
        <v>148</v>
      </c>
      <c r="C302" s="100" t="s">
        <v>84</v>
      </c>
      <c r="D302" s="166" t="s">
        <v>163</v>
      </c>
    </row>
    <row r="303" spans="1:4" x14ac:dyDescent="0.2">
      <c r="A303" s="96">
        <v>21</v>
      </c>
      <c r="B303" s="99" t="s">
        <v>107</v>
      </c>
      <c r="C303" s="100" t="s">
        <v>141</v>
      </c>
      <c r="D303" s="167" t="s">
        <v>17</v>
      </c>
    </row>
    <row r="304" spans="1:4" x14ac:dyDescent="0.2">
      <c r="A304" s="194"/>
      <c r="B304" s="195"/>
      <c r="C304" s="195"/>
      <c r="D304" s="196"/>
    </row>
    <row r="305" spans="1:4" ht="25.5" customHeight="1" x14ac:dyDescent="0.2">
      <c r="A305" s="90" t="s">
        <v>149</v>
      </c>
      <c r="B305" s="91" t="s">
        <v>178</v>
      </c>
      <c r="C305" s="352" t="s">
        <v>199</v>
      </c>
      <c r="D305" s="353"/>
    </row>
    <row r="306" spans="1:4" x14ac:dyDescent="0.2">
      <c r="A306" s="90" t="s">
        <v>78</v>
      </c>
      <c r="B306" s="93" t="s">
        <v>79</v>
      </c>
      <c r="C306" s="94" t="s">
        <v>65</v>
      </c>
      <c r="D306" s="95" t="s">
        <v>80</v>
      </c>
    </row>
    <row r="307" spans="1:4" x14ac:dyDescent="0.2">
      <c r="A307" s="96">
        <v>1</v>
      </c>
      <c r="B307" s="97" t="s">
        <v>66</v>
      </c>
      <c r="C307" s="98" t="s">
        <v>81</v>
      </c>
      <c r="D307" s="166" t="s">
        <v>163</v>
      </c>
    </row>
    <row r="308" spans="1:4" x14ac:dyDescent="0.2">
      <c r="A308" s="96">
        <v>2</v>
      </c>
      <c r="B308" s="97" t="s">
        <v>82</v>
      </c>
      <c r="C308" s="98" t="s">
        <v>141</v>
      </c>
      <c r="D308" s="166" t="s">
        <v>163</v>
      </c>
    </row>
    <row r="309" spans="1:4" ht="25.5" x14ac:dyDescent="0.2">
      <c r="A309" s="96">
        <v>3</v>
      </c>
      <c r="B309" s="97" t="s">
        <v>103</v>
      </c>
      <c r="C309" s="98" t="s">
        <v>112</v>
      </c>
      <c r="D309" s="167" t="s">
        <v>110</v>
      </c>
    </row>
    <row r="310" spans="1:4" ht="25.5" x14ac:dyDescent="0.2">
      <c r="A310" s="96">
        <v>4</v>
      </c>
      <c r="B310" s="97" t="s">
        <v>222</v>
      </c>
      <c r="C310" s="98" t="s">
        <v>144</v>
      </c>
      <c r="D310" s="166" t="s">
        <v>163</v>
      </c>
    </row>
    <row r="311" spans="1:4" x14ac:dyDescent="0.2">
      <c r="A311" s="96">
        <v>5</v>
      </c>
      <c r="B311" s="97" t="s">
        <v>67</v>
      </c>
      <c r="C311" s="98" t="s">
        <v>141</v>
      </c>
      <c r="D311" s="167" t="s">
        <v>74</v>
      </c>
    </row>
    <row r="312" spans="1:4" x14ac:dyDescent="0.2">
      <c r="A312" s="96">
        <v>6</v>
      </c>
      <c r="B312" s="97" t="s">
        <v>68</v>
      </c>
      <c r="C312" s="98" t="s">
        <v>141</v>
      </c>
      <c r="D312" s="167" t="s">
        <v>74</v>
      </c>
    </row>
    <row r="313" spans="1:4" ht="25.5" x14ac:dyDescent="0.2">
      <c r="A313" s="96">
        <v>7</v>
      </c>
      <c r="B313" s="97" t="s">
        <v>104</v>
      </c>
      <c r="C313" s="98" t="s">
        <v>145</v>
      </c>
      <c r="D313" s="167" t="s">
        <v>18</v>
      </c>
    </row>
    <row r="314" spans="1:4" x14ac:dyDescent="0.2">
      <c r="A314" s="96">
        <v>9</v>
      </c>
      <c r="B314" s="97" t="s">
        <v>190</v>
      </c>
      <c r="C314" s="98" t="s">
        <v>141</v>
      </c>
      <c r="D314" s="167" t="s">
        <v>17</v>
      </c>
    </row>
    <row r="315" spans="1:4" x14ac:dyDescent="0.2">
      <c r="A315" s="96">
        <v>10</v>
      </c>
      <c r="B315" s="97" t="s">
        <v>69</v>
      </c>
      <c r="C315" s="98" t="s">
        <v>141</v>
      </c>
      <c r="D315" s="167" t="s">
        <v>90</v>
      </c>
    </row>
    <row r="316" spans="1:4" ht="38.25" x14ac:dyDescent="0.2">
      <c r="A316" s="96">
        <v>12</v>
      </c>
      <c r="B316" s="97" t="s">
        <v>105</v>
      </c>
      <c r="C316" s="98" t="s">
        <v>147</v>
      </c>
      <c r="D316" s="167" t="s">
        <v>17</v>
      </c>
    </row>
    <row r="317" spans="1:4" x14ac:dyDescent="0.2">
      <c r="A317" s="96">
        <v>13</v>
      </c>
      <c r="B317" s="99" t="s">
        <v>108</v>
      </c>
      <c r="C317" s="100" t="s">
        <v>141</v>
      </c>
      <c r="D317" s="167" t="s">
        <v>17</v>
      </c>
    </row>
    <row r="318" spans="1:4" x14ac:dyDescent="0.2">
      <c r="A318" s="96">
        <v>14</v>
      </c>
      <c r="B318" s="99" t="s">
        <v>198</v>
      </c>
      <c r="C318" s="100" t="s">
        <v>84</v>
      </c>
      <c r="D318" s="166" t="s">
        <v>163</v>
      </c>
    </row>
    <row r="319" spans="1:4" ht="25.5" x14ac:dyDescent="0.2">
      <c r="A319" s="96">
        <v>15</v>
      </c>
      <c r="B319" s="99" t="s">
        <v>85</v>
      </c>
      <c r="C319" s="100" t="s">
        <v>141</v>
      </c>
      <c r="D319" s="166" t="s">
        <v>163</v>
      </c>
    </row>
    <row r="320" spans="1:4" ht="25.5" x14ac:dyDescent="0.2">
      <c r="A320" s="96">
        <v>17</v>
      </c>
      <c r="B320" s="99" t="s">
        <v>191</v>
      </c>
      <c r="C320" s="100" t="s">
        <v>87</v>
      </c>
      <c r="D320" s="166" t="s">
        <v>163</v>
      </c>
    </row>
    <row r="321" spans="1:4" x14ac:dyDescent="0.2">
      <c r="A321" s="96">
        <v>18</v>
      </c>
      <c r="B321" s="99" t="s">
        <v>192</v>
      </c>
      <c r="C321" s="100" t="s">
        <v>141</v>
      </c>
      <c r="D321" s="167" t="s">
        <v>74</v>
      </c>
    </row>
    <row r="322" spans="1:4" x14ac:dyDescent="0.2">
      <c r="A322" s="96">
        <v>23</v>
      </c>
      <c r="B322" s="103" t="s">
        <v>125</v>
      </c>
      <c r="C322" s="104" t="s">
        <v>141</v>
      </c>
      <c r="D322" s="168" t="s">
        <v>17</v>
      </c>
    </row>
    <row r="323" spans="1:4" x14ac:dyDescent="0.2">
      <c r="C323" s="89"/>
    </row>
    <row r="324" spans="1:4" x14ac:dyDescent="0.2">
      <c r="B324" s="102"/>
      <c r="D324" s="193"/>
    </row>
    <row r="325" spans="1:4" ht="12.75" customHeight="1" x14ac:dyDescent="0.2">
      <c r="A325" s="90" t="s">
        <v>149</v>
      </c>
      <c r="B325" s="91" t="s">
        <v>179</v>
      </c>
      <c r="C325" s="91" t="s">
        <v>223</v>
      </c>
      <c r="D325" s="95"/>
    </row>
    <row r="326" spans="1:4" x14ac:dyDescent="0.2">
      <c r="A326" s="90" t="s">
        <v>78</v>
      </c>
      <c r="B326" s="93" t="s">
        <v>79</v>
      </c>
      <c r="C326" s="94" t="s">
        <v>65</v>
      </c>
      <c r="D326" s="95" t="s">
        <v>80</v>
      </c>
    </row>
    <row r="327" spans="1:4" x14ac:dyDescent="0.2">
      <c r="A327" s="96">
        <v>1</v>
      </c>
      <c r="B327" s="97" t="s">
        <v>66</v>
      </c>
      <c r="C327" s="98" t="s">
        <v>81</v>
      </c>
      <c r="D327" s="166" t="s">
        <v>163</v>
      </c>
    </row>
    <row r="328" spans="1:4" x14ac:dyDescent="0.2">
      <c r="A328" s="96">
        <v>2</v>
      </c>
      <c r="B328" s="97" t="s">
        <v>82</v>
      </c>
      <c r="C328" s="98" t="s">
        <v>141</v>
      </c>
      <c r="D328" s="166" t="s">
        <v>163</v>
      </c>
    </row>
    <row r="329" spans="1:4" ht="25.5" x14ac:dyDescent="0.2">
      <c r="A329" s="96">
        <v>3</v>
      </c>
      <c r="B329" s="97" t="s">
        <v>103</v>
      </c>
      <c r="C329" s="98" t="s">
        <v>112</v>
      </c>
      <c r="D329" s="167" t="s">
        <v>110</v>
      </c>
    </row>
    <row r="330" spans="1:4" ht="25.5" x14ac:dyDescent="0.2">
      <c r="A330" s="96">
        <v>4</v>
      </c>
      <c r="B330" s="97" t="s">
        <v>222</v>
      </c>
      <c r="C330" s="98" t="s">
        <v>144</v>
      </c>
      <c r="D330" s="167" t="s">
        <v>76</v>
      </c>
    </row>
    <row r="331" spans="1:4" x14ac:dyDescent="0.2">
      <c r="A331" s="96">
        <v>5</v>
      </c>
      <c r="B331" s="97" t="s">
        <v>67</v>
      </c>
      <c r="C331" s="98" t="s">
        <v>141</v>
      </c>
      <c r="D331" s="167" t="s">
        <v>74</v>
      </c>
    </row>
    <row r="332" spans="1:4" x14ac:dyDescent="0.2">
      <c r="A332" s="96">
        <v>6</v>
      </c>
      <c r="B332" s="97" t="s">
        <v>68</v>
      </c>
      <c r="C332" s="98" t="s">
        <v>141</v>
      </c>
      <c r="D332" s="167" t="s">
        <v>159</v>
      </c>
    </row>
    <row r="333" spans="1:4" ht="25.5" x14ac:dyDescent="0.2">
      <c r="A333" s="96">
        <v>7</v>
      </c>
      <c r="B333" s="97" t="s">
        <v>104</v>
      </c>
      <c r="C333" s="98" t="s">
        <v>145</v>
      </c>
      <c r="D333" s="167" t="s">
        <v>17</v>
      </c>
    </row>
    <row r="334" spans="1:4" x14ac:dyDescent="0.2">
      <c r="A334" s="96">
        <v>9</v>
      </c>
      <c r="B334" s="97" t="s">
        <v>190</v>
      </c>
      <c r="C334" s="98" t="s">
        <v>141</v>
      </c>
      <c r="D334" s="167" t="s">
        <v>17</v>
      </c>
    </row>
    <row r="335" spans="1:4" x14ac:dyDescent="0.2">
      <c r="A335" s="96">
        <v>10</v>
      </c>
      <c r="B335" s="97" t="s">
        <v>69</v>
      </c>
      <c r="C335" s="98" t="s">
        <v>141</v>
      </c>
      <c r="D335" s="167" t="s">
        <v>90</v>
      </c>
    </row>
    <row r="336" spans="1:4" ht="38.25" x14ac:dyDescent="0.2">
      <c r="A336" s="96">
        <v>12</v>
      </c>
      <c r="B336" s="97" t="s">
        <v>105</v>
      </c>
      <c r="C336" s="98" t="s">
        <v>147</v>
      </c>
      <c r="D336" s="167" t="s">
        <v>17</v>
      </c>
    </row>
    <row r="337" spans="1:4" x14ac:dyDescent="0.2">
      <c r="A337" s="96">
        <v>13</v>
      </c>
      <c r="B337" s="99" t="s">
        <v>108</v>
      </c>
      <c r="C337" s="100" t="s">
        <v>141</v>
      </c>
      <c r="D337" s="167" t="s">
        <v>17</v>
      </c>
    </row>
    <row r="338" spans="1:4" x14ac:dyDescent="0.2">
      <c r="A338" s="96">
        <v>14</v>
      </c>
      <c r="B338" s="99" t="s">
        <v>148</v>
      </c>
      <c r="C338" s="100" t="s">
        <v>84</v>
      </c>
      <c r="D338" s="167" t="s">
        <v>76</v>
      </c>
    </row>
    <row r="339" spans="1:4" ht="25.5" x14ac:dyDescent="0.2">
      <c r="A339" s="96">
        <v>15</v>
      </c>
      <c r="B339" s="99" t="s">
        <v>85</v>
      </c>
      <c r="C339" s="100" t="s">
        <v>141</v>
      </c>
      <c r="D339" s="167" t="s">
        <v>76</v>
      </c>
    </row>
    <row r="340" spans="1:4" ht="25.5" x14ac:dyDescent="0.2">
      <c r="A340" s="96">
        <v>17</v>
      </c>
      <c r="B340" s="99" t="s">
        <v>191</v>
      </c>
      <c r="C340" s="100" t="s">
        <v>87</v>
      </c>
      <c r="D340" s="167" t="s">
        <v>76</v>
      </c>
    </row>
    <row r="341" spans="1:4" x14ac:dyDescent="0.2">
      <c r="A341" s="96">
        <v>18</v>
      </c>
      <c r="B341" s="99" t="s">
        <v>192</v>
      </c>
      <c r="C341" s="100" t="s">
        <v>141</v>
      </c>
      <c r="D341" s="167" t="s">
        <v>74</v>
      </c>
    </row>
    <row r="342" spans="1:4" x14ac:dyDescent="0.2">
      <c r="A342" s="96">
        <v>19</v>
      </c>
      <c r="B342" s="99" t="s">
        <v>70</v>
      </c>
      <c r="C342" s="100" t="s">
        <v>141</v>
      </c>
      <c r="D342" s="167" t="s">
        <v>74</v>
      </c>
    </row>
    <row r="343" spans="1:4" x14ac:dyDescent="0.2">
      <c r="A343" s="96">
        <v>20</v>
      </c>
      <c r="B343" s="99" t="s">
        <v>109</v>
      </c>
      <c r="C343" s="100" t="s">
        <v>141</v>
      </c>
      <c r="D343" s="167" t="s">
        <v>74</v>
      </c>
    </row>
    <row r="344" spans="1:4" x14ac:dyDescent="0.2">
      <c r="A344" s="96">
        <v>21</v>
      </c>
      <c r="B344" s="99" t="s">
        <v>107</v>
      </c>
      <c r="C344" s="100" t="s">
        <v>141</v>
      </c>
      <c r="D344" s="167" t="s">
        <v>74</v>
      </c>
    </row>
    <row r="345" spans="1:4" x14ac:dyDescent="0.2">
      <c r="A345" s="96">
        <v>23</v>
      </c>
      <c r="B345" s="103" t="s">
        <v>125</v>
      </c>
      <c r="C345" s="104" t="s">
        <v>141</v>
      </c>
      <c r="D345" s="168" t="s">
        <v>17</v>
      </c>
    </row>
    <row r="346" spans="1:4" x14ac:dyDescent="0.2">
      <c r="B346" s="102"/>
      <c r="D346" s="193"/>
    </row>
    <row r="347" spans="1:4" x14ac:dyDescent="0.2">
      <c r="B347" s="102"/>
      <c r="D347" s="193"/>
    </row>
    <row r="348" spans="1:4" ht="25.5" customHeight="1" x14ac:dyDescent="0.2">
      <c r="A348" s="90" t="s">
        <v>149</v>
      </c>
      <c r="B348" s="91" t="s">
        <v>180</v>
      </c>
      <c r="C348" s="352" t="s">
        <v>89</v>
      </c>
      <c r="D348" s="353"/>
    </row>
    <row r="349" spans="1:4" x14ac:dyDescent="0.2">
      <c r="A349" s="90" t="s">
        <v>78</v>
      </c>
      <c r="B349" s="93" t="s">
        <v>79</v>
      </c>
      <c r="C349" s="94" t="s">
        <v>65</v>
      </c>
      <c r="D349" s="95" t="s">
        <v>80</v>
      </c>
    </row>
    <row r="350" spans="1:4" x14ac:dyDescent="0.2">
      <c r="A350" s="96">
        <v>1</v>
      </c>
      <c r="B350" s="97" t="s">
        <v>66</v>
      </c>
      <c r="C350" s="98" t="s">
        <v>81</v>
      </c>
      <c r="D350" s="166" t="s">
        <v>163</v>
      </c>
    </row>
    <row r="351" spans="1:4" x14ac:dyDescent="0.2">
      <c r="A351" s="96">
        <v>2</v>
      </c>
      <c r="B351" s="97" t="s">
        <v>82</v>
      </c>
      <c r="C351" s="98" t="s">
        <v>141</v>
      </c>
      <c r="D351" s="166" t="s">
        <v>163</v>
      </c>
    </row>
    <row r="352" spans="1:4" ht="25.5" x14ac:dyDescent="0.2">
      <c r="A352" s="96">
        <v>3</v>
      </c>
      <c r="B352" s="97" t="s">
        <v>103</v>
      </c>
      <c r="C352" s="98" t="s">
        <v>112</v>
      </c>
      <c r="D352" s="167" t="s">
        <v>151</v>
      </c>
    </row>
    <row r="353" spans="1:4" ht="25.5" x14ac:dyDescent="0.2">
      <c r="A353" s="96">
        <v>4</v>
      </c>
      <c r="B353" s="97" t="s">
        <v>143</v>
      </c>
      <c r="C353" s="98" t="s">
        <v>144</v>
      </c>
      <c r="D353" s="166" t="s">
        <v>163</v>
      </c>
    </row>
    <row r="354" spans="1:4" x14ac:dyDescent="0.2">
      <c r="A354" s="96">
        <v>5</v>
      </c>
      <c r="B354" s="97" t="s">
        <v>67</v>
      </c>
      <c r="C354" s="98" t="s">
        <v>141</v>
      </c>
      <c r="D354" s="167" t="s">
        <v>74</v>
      </c>
    </row>
    <row r="355" spans="1:4" x14ac:dyDescent="0.2">
      <c r="A355" s="96">
        <v>6</v>
      </c>
      <c r="B355" s="97" t="s">
        <v>68</v>
      </c>
      <c r="C355" s="98" t="s">
        <v>141</v>
      </c>
      <c r="D355" s="167" t="s">
        <v>74</v>
      </c>
    </row>
    <row r="356" spans="1:4" ht="25.5" x14ac:dyDescent="0.2">
      <c r="A356" s="96">
        <v>7</v>
      </c>
      <c r="B356" s="97" t="s">
        <v>104</v>
      </c>
      <c r="C356" s="98" t="s">
        <v>145</v>
      </c>
      <c r="D356" s="167" t="s">
        <v>17</v>
      </c>
    </row>
    <row r="357" spans="1:4" x14ac:dyDescent="0.2">
      <c r="A357" s="96">
        <v>9</v>
      </c>
      <c r="B357" s="97" t="s">
        <v>190</v>
      </c>
      <c r="C357" s="98" t="s">
        <v>141</v>
      </c>
      <c r="D357" s="167" t="s">
        <v>17</v>
      </c>
    </row>
    <row r="358" spans="1:4" x14ac:dyDescent="0.2">
      <c r="A358" s="96">
        <v>10</v>
      </c>
      <c r="B358" s="97" t="s">
        <v>69</v>
      </c>
      <c r="C358" s="98" t="s">
        <v>141</v>
      </c>
      <c r="D358" s="167" t="s">
        <v>90</v>
      </c>
    </row>
    <row r="359" spans="1:4" ht="38.25" x14ac:dyDescent="0.2">
      <c r="A359" s="96">
        <v>12</v>
      </c>
      <c r="B359" s="97" t="s">
        <v>105</v>
      </c>
      <c r="C359" s="98" t="s">
        <v>147</v>
      </c>
      <c r="D359" s="167" t="s">
        <v>18</v>
      </c>
    </row>
    <row r="360" spans="1:4" x14ac:dyDescent="0.2">
      <c r="A360" s="96">
        <v>14</v>
      </c>
      <c r="B360" s="99" t="s">
        <v>148</v>
      </c>
      <c r="C360" s="100" t="s">
        <v>84</v>
      </c>
      <c r="D360" s="166" t="s">
        <v>163</v>
      </c>
    </row>
    <row r="361" spans="1:4" ht="25.5" x14ac:dyDescent="0.2">
      <c r="A361" s="96">
        <v>15</v>
      </c>
      <c r="B361" s="99" t="s">
        <v>85</v>
      </c>
      <c r="C361" s="100" t="s">
        <v>141</v>
      </c>
      <c r="D361" s="167" t="s">
        <v>74</v>
      </c>
    </row>
    <row r="362" spans="1:4" ht="25.5" x14ac:dyDescent="0.2">
      <c r="A362" s="96">
        <v>17</v>
      </c>
      <c r="B362" s="99" t="s">
        <v>191</v>
      </c>
      <c r="C362" s="100" t="s">
        <v>87</v>
      </c>
      <c r="D362" s="167" t="s">
        <v>74</v>
      </c>
    </row>
    <row r="363" spans="1:4" x14ac:dyDescent="0.2">
      <c r="A363" s="96">
        <v>18</v>
      </c>
      <c r="B363" s="99" t="s">
        <v>192</v>
      </c>
      <c r="C363" s="100" t="s">
        <v>141</v>
      </c>
      <c r="D363" s="167" t="s">
        <v>74</v>
      </c>
    </row>
    <row r="364" spans="1:4" x14ac:dyDescent="0.2">
      <c r="A364" s="96">
        <v>20</v>
      </c>
      <c r="B364" s="99" t="s">
        <v>109</v>
      </c>
      <c r="C364" s="100" t="s">
        <v>141</v>
      </c>
      <c r="D364" s="167" t="s">
        <v>74</v>
      </c>
    </row>
    <row r="365" spans="1:4" x14ac:dyDescent="0.2">
      <c r="B365" s="102"/>
      <c r="D365" s="193"/>
    </row>
    <row r="366" spans="1:4" x14ac:dyDescent="0.2">
      <c r="B366" s="102"/>
      <c r="D366" s="193"/>
    </row>
    <row r="367" spans="1:4" ht="12.75" customHeight="1" x14ac:dyDescent="0.2">
      <c r="A367" s="90" t="s">
        <v>149</v>
      </c>
      <c r="B367" s="91" t="s">
        <v>181</v>
      </c>
      <c r="C367" s="91" t="s">
        <v>63</v>
      </c>
      <c r="D367" s="95"/>
    </row>
    <row r="368" spans="1:4" ht="22.5" customHeight="1" x14ac:dyDescent="0.2">
      <c r="A368" s="90" t="s">
        <v>78</v>
      </c>
      <c r="B368" s="93" t="s">
        <v>79</v>
      </c>
      <c r="C368" s="94" t="s">
        <v>65</v>
      </c>
      <c r="D368" s="95" t="s">
        <v>80</v>
      </c>
    </row>
    <row r="369" spans="1:4" x14ac:dyDescent="0.2">
      <c r="A369" s="96">
        <v>1</v>
      </c>
      <c r="B369" s="97" t="s">
        <v>66</v>
      </c>
      <c r="C369" s="98" t="s">
        <v>81</v>
      </c>
      <c r="D369" s="166" t="s">
        <v>163</v>
      </c>
    </row>
    <row r="370" spans="1:4" x14ac:dyDescent="0.2">
      <c r="A370" s="96">
        <v>2</v>
      </c>
      <c r="B370" s="97" t="s">
        <v>82</v>
      </c>
      <c r="C370" s="98" t="s">
        <v>141</v>
      </c>
      <c r="D370" s="166" t="s">
        <v>163</v>
      </c>
    </row>
    <row r="371" spans="1:4" ht="25.5" x14ac:dyDescent="0.2">
      <c r="A371" s="96">
        <v>3</v>
      </c>
      <c r="B371" s="97" t="s">
        <v>103</v>
      </c>
      <c r="C371" s="98" t="s">
        <v>112</v>
      </c>
      <c r="D371" s="167" t="s">
        <v>151</v>
      </c>
    </row>
    <row r="372" spans="1:4" ht="25.5" x14ac:dyDescent="0.2">
      <c r="A372" s="96">
        <v>4</v>
      </c>
      <c r="B372" s="97" t="s">
        <v>143</v>
      </c>
      <c r="C372" s="98" t="s">
        <v>144</v>
      </c>
      <c r="D372" s="166" t="s">
        <v>163</v>
      </c>
    </row>
    <row r="373" spans="1:4" x14ac:dyDescent="0.2">
      <c r="A373" s="96">
        <v>5</v>
      </c>
      <c r="B373" s="97" t="s">
        <v>67</v>
      </c>
      <c r="C373" s="98" t="s">
        <v>141</v>
      </c>
      <c r="D373" s="166" t="s">
        <v>90</v>
      </c>
    </row>
    <row r="374" spans="1:4" x14ac:dyDescent="0.2">
      <c r="A374" s="96">
        <v>6</v>
      </c>
      <c r="B374" s="97" t="s">
        <v>68</v>
      </c>
      <c r="C374" s="98" t="s">
        <v>141</v>
      </c>
      <c r="D374" s="166" t="s">
        <v>90</v>
      </c>
    </row>
    <row r="375" spans="1:4" ht="25.5" x14ac:dyDescent="0.2">
      <c r="A375" s="96">
        <v>7</v>
      </c>
      <c r="B375" s="97" t="s">
        <v>104</v>
      </c>
      <c r="C375" s="98" t="s">
        <v>145</v>
      </c>
      <c r="D375" s="166" t="s">
        <v>18</v>
      </c>
    </row>
    <row r="376" spans="1:4" x14ac:dyDescent="0.2">
      <c r="A376" s="96">
        <v>8</v>
      </c>
      <c r="B376" s="97" t="s">
        <v>146</v>
      </c>
      <c r="C376" s="98" t="s">
        <v>141</v>
      </c>
      <c r="D376" s="166" t="s">
        <v>90</v>
      </c>
    </row>
    <row r="377" spans="1:4" x14ac:dyDescent="0.2">
      <c r="A377" s="96">
        <v>9</v>
      </c>
      <c r="B377" s="97" t="s">
        <v>190</v>
      </c>
      <c r="C377" s="98" t="s">
        <v>141</v>
      </c>
      <c r="D377" s="166" t="s">
        <v>18</v>
      </c>
    </row>
    <row r="378" spans="1:4" x14ac:dyDescent="0.2">
      <c r="A378" s="96">
        <v>10</v>
      </c>
      <c r="B378" s="97" t="s">
        <v>69</v>
      </c>
      <c r="C378" s="98" t="s">
        <v>141</v>
      </c>
      <c r="D378" s="166" t="s">
        <v>90</v>
      </c>
    </row>
    <row r="379" spans="1:4" ht="38.25" x14ac:dyDescent="0.2">
      <c r="A379" s="96">
        <v>12</v>
      </c>
      <c r="B379" s="97" t="s">
        <v>105</v>
      </c>
      <c r="C379" s="98" t="s">
        <v>147</v>
      </c>
      <c r="D379" s="166" t="s">
        <v>18</v>
      </c>
    </row>
    <row r="380" spans="1:4" x14ac:dyDescent="0.2">
      <c r="A380" s="96">
        <v>14</v>
      </c>
      <c r="B380" s="99" t="s">
        <v>148</v>
      </c>
      <c r="C380" s="100" t="s">
        <v>84</v>
      </c>
      <c r="D380" s="166" t="s">
        <v>163</v>
      </c>
    </row>
    <row r="381" spans="1:4" ht="25.5" x14ac:dyDescent="0.2">
      <c r="A381" s="96">
        <v>15</v>
      </c>
      <c r="B381" s="99" t="s">
        <v>85</v>
      </c>
      <c r="C381" s="100" t="s">
        <v>141</v>
      </c>
      <c r="D381" s="166" t="s">
        <v>74</v>
      </c>
    </row>
    <row r="382" spans="1:4" ht="27" customHeight="1" x14ac:dyDescent="0.2">
      <c r="A382" s="96">
        <v>17</v>
      </c>
      <c r="B382" s="99" t="s">
        <v>191</v>
      </c>
      <c r="C382" s="100" t="s">
        <v>87</v>
      </c>
      <c r="D382" s="166" t="s">
        <v>74</v>
      </c>
    </row>
    <row r="383" spans="1:4" x14ac:dyDescent="0.2">
      <c r="A383" s="96">
        <v>18</v>
      </c>
      <c r="B383" s="99" t="s">
        <v>192</v>
      </c>
      <c r="C383" s="100" t="s">
        <v>141</v>
      </c>
      <c r="D383" s="166" t="s">
        <v>74</v>
      </c>
    </row>
    <row r="384" spans="1:4" x14ac:dyDescent="0.2">
      <c r="B384" s="102"/>
      <c r="D384" s="192"/>
    </row>
    <row r="385" spans="1:4" x14ac:dyDescent="0.2">
      <c r="B385" s="102"/>
      <c r="D385" s="193"/>
    </row>
    <row r="386" spans="1:4" ht="25.5" customHeight="1" x14ac:dyDescent="0.2">
      <c r="A386" s="90" t="s">
        <v>149</v>
      </c>
      <c r="B386" s="91" t="s">
        <v>224</v>
      </c>
      <c r="C386" s="352" t="s">
        <v>225</v>
      </c>
      <c r="D386" s="353"/>
    </row>
    <row r="387" spans="1:4" x14ac:dyDescent="0.2">
      <c r="A387" s="90" t="s">
        <v>78</v>
      </c>
      <c r="B387" s="93" t="s">
        <v>79</v>
      </c>
      <c r="C387" s="94" t="s">
        <v>65</v>
      </c>
      <c r="D387" s="95" t="s">
        <v>80</v>
      </c>
    </row>
    <row r="388" spans="1:4" x14ac:dyDescent="0.2">
      <c r="A388" s="96">
        <v>1</v>
      </c>
      <c r="B388" s="97" t="s">
        <v>66</v>
      </c>
      <c r="C388" s="98" t="s">
        <v>81</v>
      </c>
      <c r="D388" s="166" t="s">
        <v>163</v>
      </c>
    </row>
    <row r="389" spans="1:4" x14ac:dyDescent="0.2">
      <c r="A389" s="96">
        <v>2</v>
      </c>
      <c r="B389" s="97" t="s">
        <v>82</v>
      </c>
      <c r="C389" s="98" t="s">
        <v>141</v>
      </c>
      <c r="D389" s="166" t="s">
        <v>163</v>
      </c>
    </row>
    <row r="390" spans="1:4" ht="25.5" x14ac:dyDescent="0.2">
      <c r="A390" s="96">
        <v>3</v>
      </c>
      <c r="B390" s="97" t="s">
        <v>103</v>
      </c>
      <c r="C390" s="98" t="s">
        <v>112</v>
      </c>
      <c r="D390" s="167" t="s">
        <v>151</v>
      </c>
    </row>
    <row r="391" spans="1:4" ht="30" customHeight="1" x14ac:dyDescent="0.2">
      <c r="A391" s="96">
        <v>4</v>
      </c>
      <c r="B391" s="97" t="s">
        <v>143</v>
      </c>
      <c r="C391" s="98" t="s">
        <v>144</v>
      </c>
      <c r="D391" s="166" t="s">
        <v>163</v>
      </c>
    </row>
    <row r="392" spans="1:4" ht="22.5" customHeight="1" x14ac:dyDescent="0.2">
      <c r="A392" s="96">
        <v>5</v>
      </c>
      <c r="B392" s="97" t="s">
        <v>67</v>
      </c>
      <c r="C392" s="98" t="s">
        <v>141</v>
      </c>
      <c r="D392" s="167" t="s">
        <v>74</v>
      </c>
    </row>
    <row r="393" spans="1:4" x14ac:dyDescent="0.2">
      <c r="A393" s="96">
        <v>6</v>
      </c>
      <c r="B393" s="97" t="s">
        <v>68</v>
      </c>
      <c r="C393" s="98" t="s">
        <v>141</v>
      </c>
      <c r="D393" s="167" t="s">
        <v>74</v>
      </c>
    </row>
    <row r="394" spans="1:4" ht="25.5" x14ac:dyDescent="0.2">
      <c r="A394" s="96">
        <v>7</v>
      </c>
      <c r="B394" s="97" t="s">
        <v>104</v>
      </c>
      <c r="C394" s="98" t="s">
        <v>145</v>
      </c>
      <c r="D394" s="167" t="s">
        <v>18</v>
      </c>
    </row>
    <row r="395" spans="1:4" x14ac:dyDescent="0.2">
      <c r="A395" s="96">
        <v>8</v>
      </c>
      <c r="B395" s="97" t="s">
        <v>226</v>
      </c>
      <c r="C395" s="98" t="s">
        <v>141</v>
      </c>
      <c r="D395" s="167" t="s">
        <v>90</v>
      </c>
    </row>
    <row r="396" spans="1:4" ht="25.5" x14ac:dyDescent="0.2">
      <c r="A396" s="96">
        <v>9</v>
      </c>
      <c r="B396" s="97" t="s">
        <v>83</v>
      </c>
      <c r="C396" s="98" t="s">
        <v>141</v>
      </c>
      <c r="D396" s="167" t="s">
        <v>18</v>
      </c>
    </row>
    <row r="397" spans="1:4" x14ac:dyDescent="0.2">
      <c r="A397" s="96">
        <v>10</v>
      </c>
      <c r="B397" s="97" t="s">
        <v>69</v>
      </c>
      <c r="C397" s="98" t="s">
        <v>141</v>
      </c>
      <c r="D397" s="167" t="s">
        <v>74</v>
      </c>
    </row>
    <row r="398" spans="1:4" x14ac:dyDescent="0.2">
      <c r="A398" s="96">
        <v>11</v>
      </c>
      <c r="B398" s="97" t="s">
        <v>227</v>
      </c>
      <c r="C398" s="98" t="s">
        <v>141</v>
      </c>
      <c r="D398" s="167" t="s">
        <v>74</v>
      </c>
    </row>
    <row r="399" spans="1:4" ht="38.25" x14ac:dyDescent="0.2">
      <c r="A399" s="96">
        <v>12</v>
      </c>
      <c r="B399" s="97" t="s">
        <v>105</v>
      </c>
      <c r="C399" s="98" t="s">
        <v>147</v>
      </c>
      <c r="D399" s="167" t="s">
        <v>18</v>
      </c>
    </row>
    <row r="400" spans="1:4" ht="25.5" x14ac:dyDescent="0.2">
      <c r="A400" s="96">
        <v>13</v>
      </c>
      <c r="B400" s="97" t="s">
        <v>228</v>
      </c>
      <c r="C400" s="98" t="s">
        <v>141</v>
      </c>
      <c r="D400" s="167" t="s">
        <v>18</v>
      </c>
    </row>
    <row r="401" spans="1:4" x14ac:dyDescent="0.2">
      <c r="A401" s="96">
        <v>14</v>
      </c>
      <c r="B401" s="99" t="s">
        <v>148</v>
      </c>
      <c r="C401" s="100" t="s">
        <v>84</v>
      </c>
      <c r="D401" s="166" t="s">
        <v>163</v>
      </c>
    </row>
    <row r="402" spans="1:4" ht="25.5" x14ac:dyDescent="0.2">
      <c r="A402" s="96">
        <v>15</v>
      </c>
      <c r="B402" s="99" t="s">
        <v>85</v>
      </c>
      <c r="C402" s="100" t="s">
        <v>141</v>
      </c>
      <c r="D402" s="166" t="s">
        <v>74</v>
      </c>
    </row>
    <row r="403" spans="1:4" ht="27" customHeight="1" x14ac:dyDescent="0.2">
      <c r="A403" s="96">
        <v>17</v>
      </c>
      <c r="B403" s="99" t="s">
        <v>191</v>
      </c>
      <c r="C403" s="100" t="s">
        <v>87</v>
      </c>
      <c r="D403" s="166" t="s">
        <v>74</v>
      </c>
    </row>
    <row r="404" spans="1:4" x14ac:dyDescent="0.2">
      <c r="A404" s="96">
        <v>18</v>
      </c>
      <c r="B404" s="99" t="s">
        <v>192</v>
      </c>
      <c r="C404" s="100" t="s">
        <v>141</v>
      </c>
      <c r="D404" s="166" t="s">
        <v>74</v>
      </c>
    </row>
    <row r="405" spans="1:4" x14ac:dyDescent="0.2">
      <c r="B405" s="102"/>
      <c r="D405" s="192"/>
    </row>
    <row r="406" spans="1:4" x14ac:dyDescent="0.2">
      <c r="B406" s="102"/>
      <c r="D406" s="193"/>
    </row>
    <row r="407" spans="1:4" ht="25.5" customHeight="1" x14ac:dyDescent="0.2">
      <c r="A407" s="90" t="s">
        <v>149</v>
      </c>
      <c r="B407" s="91" t="s">
        <v>229</v>
      </c>
      <c r="C407" s="352" t="s">
        <v>230</v>
      </c>
      <c r="D407" s="353"/>
    </row>
    <row r="408" spans="1:4" x14ac:dyDescent="0.2">
      <c r="A408" s="90" t="s">
        <v>78</v>
      </c>
      <c r="B408" s="93" t="s">
        <v>79</v>
      </c>
      <c r="C408" s="94" t="s">
        <v>65</v>
      </c>
      <c r="D408" s="95" t="s">
        <v>80</v>
      </c>
    </row>
    <row r="409" spans="1:4" x14ac:dyDescent="0.2">
      <c r="A409" s="96">
        <v>1</v>
      </c>
      <c r="B409" s="97" t="s">
        <v>66</v>
      </c>
      <c r="C409" s="98" t="s">
        <v>81</v>
      </c>
      <c r="D409" s="166" t="s">
        <v>163</v>
      </c>
    </row>
    <row r="410" spans="1:4" x14ac:dyDescent="0.2">
      <c r="A410" s="96">
        <v>2</v>
      </c>
      <c r="B410" s="97" t="s">
        <v>82</v>
      </c>
      <c r="C410" s="98" t="s">
        <v>141</v>
      </c>
      <c r="D410" s="166" t="s">
        <v>163</v>
      </c>
    </row>
    <row r="411" spans="1:4" ht="25.5" x14ac:dyDescent="0.2">
      <c r="A411" s="96">
        <v>3</v>
      </c>
      <c r="B411" s="97" t="s">
        <v>103</v>
      </c>
      <c r="C411" s="98" t="s">
        <v>112</v>
      </c>
      <c r="D411" s="167" t="s">
        <v>151</v>
      </c>
    </row>
    <row r="412" spans="1:4" ht="30" customHeight="1" x14ac:dyDescent="0.2">
      <c r="A412" s="96">
        <v>4</v>
      </c>
      <c r="B412" s="97" t="s">
        <v>143</v>
      </c>
      <c r="C412" s="98" t="s">
        <v>144</v>
      </c>
      <c r="D412" s="166" t="s">
        <v>163</v>
      </c>
    </row>
    <row r="413" spans="1:4" ht="22.5" customHeight="1" x14ac:dyDescent="0.2">
      <c r="A413" s="96">
        <v>5</v>
      </c>
      <c r="B413" s="97" t="s">
        <v>67</v>
      </c>
      <c r="C413" s="98" t="s">
        <v>141</v>
      </c>
      <c r="D413" s="167" t="s">
        <v>74</v>
      </c>
    </row>
    <row r="414" spans="1:4" x14ac:dyDescent="0.2">
      <c r="A414" s="96">
        <v>6</v>
      </c>
      <c r="B414" s="97" t="s">
        <v>68</v>
      </c>
      <c r="C414" s="98" t="s">
        <v>141</v>
      </c>
      <c r="D414" s="167" t="s">
        <v>74</v>
      </c>
    </row>
    <row r="415" spans="1:4" ht="25.5" x14ac:dyDescent="0.2">
      <c r="A415" s="96">
        <v>7</v>
      </c>
      <c r="B415" s="97" t="s">
        <v>104</v>
      </c>
      <c r="C415" s="98" t="s">
        <v>145</v>
      </c>
      <c r="D415" s="167" t="s">
        <v>18</v>
      </c>
    </row>
    <row r="416" spans="1:4" x14ac:dyDescent="0.2">
      <c r="A416" s="96">
        <v>8</v>
      </c>
      <c r="B416" s="97" t="s">
        <v>226</v>
      </c>
      <c r="C416" s="98" t="s">
        <v>141</v>
      </c>
      <c r="D416" s="167" t="s">
        <v>90</v>
      </c>
    </row>
    <row r="417" spans="1:4" ht="25.5" x14ac:dyDescent="0.2">
      <c r="A417" s="96">
        <v>9</v>
      </c>
      <c r="B417" s="97" t="s">
        <v>83</v>
      </c>
      <c r="C417" s="98" t="s">
        <v>141</v>
      </c>
      <c r="D417" s="167" t="s">
        <v>18</v>
      </c>
    </row>
    <row r="418" spans="1:4" x14ac:dyDescent="0.2">
      <c r="A418" s="96">
        <v>10</v>
      </c>
      <c r="B418" s="97" t="s">
        <v>69</v>
      </c>
      <c r="C418" s="98" t="s">
        <v>141</v>
      </c>
      <c r="D418" s="167" t="s">
        <v>74</v>
      </c>
    </row>
    <row r="419" spans="1:4" x14ac:dyDescent="0.2">
      <c r="A419" s="96">
        <v>11</v>
      </c>
      <c r="B419" s="97" t="s">
        <v>227</v>
      </c>
      <c r="C419" s="98" t="s">
        <v>141</v>
      </c>
      <c r="D419" s="167" t="s">
        <v>74</v>
      </c>
    </row>
    <row r="420" spans="1:4" ht="38.25" x14ac:dyDescent="0.2">
      <c r="A420" s="96">
        <v>12</v>
      </c>
      <c r="B420" s="97" t="s">
        <v>105</v>
      </c>
      <c r="C420" s="98" t="s">
        <v>147</v>
      </c>
      <c r="D420" s="167" t="s">
        <v>18</v>
      </c>
    </row>
    <row r="421" spans="1:4" ht="25.5" x14ac:dyDescent="0.2">
      <c r="A421" s="96">
        <v>13</v>
      </c>
      <c r="B421" s="97" t="s">
        <v>228</v>
      </c>
      <c r="C421" s="98" t="s">
        <v>141</v>
      </c>
      <c r="D421" s="167" t="s">
        <v>18</v>
      </c>
    </row>
    <row r="422" spans="1:4" x14ac:dyDescent="0.2">
      <c r="A422" s="96">
        <v>14</v>
      </c>
      <c r="B422" s="99" t="s">
        <v>148</v>
      </c>
      <c r="C422" s="100" t="s">
        <v>84</v>
      </c>
      <c r="D422" s="166" t="s">
        <v>163</v>
      </c>
    </row>
    <row r="423" spans="1:4" ht="25.5" x14ac:dyDescent="0.2">
      <c r="A423" s="96">
        <v>15</v>
      </c>
      <c r="B423" s="99" t="s">
        <v>85</v>
      </c>
      <c r="C423" s="100" t="s">
        <v>141</v>
      </c>
      <c r="D423" s="166" t="s">
        <v>74</v>
      </c>
    </row>
    <row r="424" spans="1:4" ht="27" customHeight="1" x14ac:dyDescent="0.2">
      <c r="A424" s="96">
        <v>17</v>
      </c>
      <c r="B424" s="99" t="s">
        <v>191</v>
      </c>
      <c r="C424" s="100" t="s">
        <v>87</v>
      </c>
      <c r="D424" s="166" t="s">
        <v>74</v>
      </c>
    </row>
    <row r="425" spans="1:4" x14ac:dyDescent="0.2">
      <c r="A425" s="96">
        <v>18</v>
      </c>
      <c r="B425" s="99" t="s">
        <v>192</v>
      </c>
      <c r="C425" s="100" t="s">
        <v>141</v>
      </c>
      <c r="D425" s="166" t="s">
        <v>74</v>
      </c>
    </row>
    <row r="426" spans="1:4" x14ac:dyDescent="0.2">
      <c r="B426" s="102"/>
      <c r="D426" s="192"/>
    </row>
    <row r="427" spans="1:4" x14ac:dyDescent="0.2">
      <c r="B427" s="102"/>
      <c r="D427" s="193"/>
    </row>
    <row r="428" spans="1:4" ht="25.5" customHeight="1" x14ac:dyDescent="0.2">
      <c r="A428" s="90" t="s">
        <v>149</v>
      </c>
      <c r="B428" s="91" t="s">
        <v>182</v>
      </c>
      <c r="C428" s="352" t="s">
        <v>231</v>
      </c>
      <c r="D428" s="353"/>
    </row>
    <row r="429" spans="1:4" x14ac:dyDescent="0.2">
      <c r="A429" s="90" t="s">
        <v>78</v>
      </c>
      <c r="B429" s="93" t="s">
        <v>79</v>
      </c>
      <c r="C429" s="94" t="s">
        <v>65</v>
      </c>
      <c r="D429" s="95" t="s">
        <v>80</v>
      </c>
    </row>
    <row r="430" spans="1:4" x14ac:dyDescent="0.2">
      <c r="A430" s="96">
        <v>1</v>
      </c>
      <c r="B430" s="97" t="s">
        <v>66</v>
      </c>
      <c r="C430" s="98" t="s">
        <v>81</v>
      </c>
      <c r="D430" s="166" t="s">
        <v>163</v>
      </c>
    </row>
    <row r="431" spans="1:4" x14ac:dyDescent="0.2">
      <c r="A431" s="96">
        <v>2</v>
      </c>
      <c r="B431" s="97" t="s">
        <v>82</v>
      </c>
      <c r="C431" s="98" t="s">
        <v>141</v>
      </c>
      <c r="D431" s="166" t="s">
        <v>163</v>
      </c>
    </row>
    <row r="432" spans="1:4" ht="25.5" x14ac:dyDescent="0.2">
      <c r="A432" s="96">
        <v>3</v>
      </c>
      <c r="B432" s="97" t="s">
        <v>103</v>
      </c>
      <c r="C432" s="98" t="s">
        <v>112</v>
      </c>
      <c r="D432" s="167" t="s">
        <v>151</v>
      </c>
    </row>
    <row r="433" spans="1:4" ht="30" customHeight="1" x14ac:dyDescent="0.2">
      <c r="A433" s="96">
        <v>4</v>
      </c>
      <c r="B433" s="97" t="s">
        <v>143</v>
      </c>
      <c r="C433" s="98" t="s">
        <v>144</v>
      </c>
      <c r="D433" s="166" t="s">
        <v>163</v>
      </c>
    </row>
    <row r="434" spans="1:4" ht="22.5" customHeight="1" x14ac:dyDescent="0.2">
      <c r="A434" s="96">
        <v>5</v>
      </c>
      <c r="B434" s="97" t="s">
        <v>67</v>
      </c>
      <c r="C434" s="98" t="s">
        <v>141</v>
      </c>
      <c r="D434" s="166" t="s">
        <v>163</v>
      </c>
    </row>
    <row r="435" spans="1:4" x14ac:dyDescent="0.2">
      <c r="A435" s="96">
        <v>6</v>
      </c>
      <c r="B435" s="97" t="s">
        <v>68</v>
      </c>
      <c r="C435" s="98" t="s">
        <v>141</v>
      </c>
      <c r="D435" s="166" t="s">
        <v>163</v>
      </c>
    </row>
    <row r="436" spans="1:4" ht="25.5" x14ac:dyDescent="0.2">
      <c r="A436" s="96">
        <v>7</v>
      </c>
      <c r="B436" s="97" t="s">
        <v>104</v>
      </c>
      <c r="C436" s="98" t="s">
        <v>145</v>
      </c>
      <c r="D436" s="167" t="s">
        <v>18</v>
      </c>
    </row>
    <row r="437" spans="1:4" x14ac:dyDescent="0.2">
      <c r="A437" s="96">
        <v>8</v>
      </c>
      <c r="B437" s="97" t="s">
        <v>197</v>
      </c>
      <c r="C437" s="98" t="s">
        <v>141</v>
      </c>
      <c r="D437" s="167" t="s">
        <v>90</v>
      </c>
    </row>
    <row r="438" spans="1:4" x14ac:dyDescent="0.2">
      <c r="A438" s="96">
        <v>9</v>
      </c>
      <c r="B438" s="97" t="s">
        <v>190</v>
      </c>
      <c r="C438" s="98" t="s">
        <v>141</v>
      </c>
      <c r="D438" s="167" t="s">
        <v>18</v>
      </c>
    </row>
    <row r="439" spans="1:4" x14ac:dyDescent="0.2">
      <c r="A439" s="96">
        <v>10</v>
      </c>
      <c r="B439" s="97" t="s">
        <v>69</v>
      </c>
      <c r="C439" s="98" t="s">
        <v>141</v>
      </c>
      <c r="D439" s="167" t="s">
        <v>90</v>
      </c>
    </row>
    <row r="440" spans="1:4" ht="38.25" x14ac:dyDescent="0.2">
      <c r="A440" s="96">
        <v>12</v>
      </c>
      <c r="B440" s="97" t="s">
        <v>105</v>
      </c>
      <c r="C440" s="98" t="s">
        <v>147</v>
      </c>
      <c r="D440" s="167" t="s">
        <v>18</v>
      </c>
    </row>
    <row r="441" spans="1:4" x14ac:dyDescent="0.2">
      <c r="A441" s="96">
        <v>14</v>
      </c>
      <c r="B441" s="99" t="s">
        <v>148</v>
      </c>
      <c r="C441" s="100" t="s">
        <v>84</v>
      </c>
      <c r="D441" s="166" t="s">
        <v>163</v>
      </c>
    </row>
    <row r="442" spans="1:4" ht="25.5" x14ac:dyDescent="0.2">
      <c r="A442" s="96">
        <v>15</v>
      </c>
      <c r="B442" s="99" t="s">
        <v>85</v>
      </c>
      <c r="C442" s="100" t="s">
        <v>141</v>
      </c>
      <c r="D442" s="166" t="s">
        <v>163</v>
      </c>
    </row>
    <row r="443" spans="1:4" ht="25.5" x14ac:dyDescent="0.2">
      <c r="A443" s="96">
        <v>17</v>
      </c>
      <c r="B443" s="99" t="s">
        <v>191</v>
      </c>
      <c r="C443" s="100" t="s">
        <v>87</v>
      </c>
      <c r="D443" s="166" t="s">
        <v>163</v>
      </c>
    </row>
    <row r="444" spans="1:4" x14ac:dyDescent="0.2">
      <c r="A444" s="96">
        <v>18</v>
      </c>
      <c r="B444" s="99" t="s">
        <v>192</v>
      </c>
      <c r="C444" s="100" t="s">
        <v>141</v>
      </c>
      <c r="D444" s="167" t="s">
        <v>74</v>
      </c>
    </row>
    <row r="445" spans="1:4" x14ac:dyDescent="0.2">
      <c r="B445" s="102"/>
      <c r="D445" s="193"/>
    </row>
    <row r="446" spans="1:4" x14ac:dyDescent="0.2">
      <c r="B446" s="102"/>
      <c r="D446" s="193"/>
    </row>
    <row r="447" spans="1:4" ht="25.5" customHeight="1" x14ac:dyDescent="0.2">
      <c r="A447" s="90" t="s">
        <v>149</v>
      </c>
      <c r="B447" s="91" t="s">
        <v>183</v>
      </c>
      <c r="C447" s="352" t="s">
        <v>160</v>
      </c>
      <c r="D447" s="353"/>
    </row>
    <row r="448" spans="1:4" x14ac:dyDescent="0.2">
      <c r="A448" s="90" t="s">
        <v>78</v>
      </c>
      <c r="B448" s="93" t="s">
        <v>79</v>
      </c>
      <c r="C448" s="94" t="s">
        <v>65</v>
      </c>
      <c r="D448" s="95" t="s">
        <v>80</v>
      </c>
    </row>
    <row r="449" spans="1:4" x14ac:dyDescent="0.2">
      <c r="A449" s="96">
        <v>1</v>
      </c>
      <c r="B449" s="97" t="s">
        <v>66</v>
      </c>
      <c r="C449" s="98" t="s">
        <v>81</v>
      </c>
      <c r="D449" s="166" t="s">
        <v>163</v>
      </c>
    </row>
    <row r="450" spans="1:4" x14ac:dyDescent="0.2">
      <c r="A450" s="96">
        <v>2</v>
      </c>
      <c r="B450" s="97" t="s">
        <v>82</v>
      </c>
      <c r="C450" s="98" t="s">
        <v>141</v>
      </c>
      <c r="D450" s="166" t="s">
        <v>163</v>
      </c>
    </row>
    <row r="451" spans="1:4" ht="25.5" x14ac:dyDescent="0.2">
      <c r="A451" s="96">
        <v>3</v>
      </c>
      <c r="B451" s="97" t="s">
        <v>103</v>
      </c>
      <c r="C451" s="98" t="s">
        <v>112</v>
      </c>
      <c r="D451" s="167" t="s">
        <v>151</v>
      </c>
    </row>
    <row r="452" spans="1:4" ht="25.5" x14ac:dyDescent="0.2">
      <c r="A452" s="96">
        <v>4</v>
      </c>
      <c r="B452" s="97" t="s">
        <v>143</v>
      </c>
      <c r="C452" s="98" t="s">
        <v>144</v>
      </c>
      <c r="D452" s="166" t="s">
        <v>163</v>
      </c>
    </row>
    <row r="453" spans="1:4" ht="22.5" customHeight="1" x14ac:dyDescent="0.2">
      <c r="A453" s="96">
        <v>5</v>
      </c>
      <c r="B453" s="97" t="s">
        <v>67</v>
      </c>
      <c r="C453" s="98" t="s">
        <v>141</v>
      </c>
      <c r="D453" s="167" t="s">
        <v>74</v>
      </c>
    </row>
    <row r="454" spans="1:4" x14ac:dyDescent="0.2">
      <c r="A454" s="96">
        <v>6</v>
      </c>
      <c r="B454" s="97" t="s">
        <v>68</v>
      </c>
      <c r="C454" s="98" t="s">
        <v>141</v>
      </c>
      <c r="D454" s="167" t="s">
        <v>159</v>
      </c>
    </row>
    <row r="455" spans="1:4" ht="25.5" x14ac:dyDescent="0.2">
      <c r="A455" s="96">
        <v>7</v>
      </c>
      <c r="B455" s="97" t="s">
        <v>104</v>
      </c>
      <c r="C455" s="98" t="s">
        <v>145</v>
      </c>
      <c r="D455" s="167" t="s">
        <v>17</v>
      </c>
    </row>
    <row r="456" spans="1:4" x14ac:dyDescent="0.2">
      <c r="A456" s="96">
        <v>8</v>
      </c>
      <c r="B456" s="97" t="s">
        <v>197</v>
      </c>
      <c r="C456" s="98" t="s">
        <v>141</v>
      </c>
      <c r="D456" s="167" t="s">
        <v>17</v>
      </c>
    </row>
    <row r="457" spans="1:4" x14ac:dyDescent="0.2">
      <c r="A457" s="96">
        <v>9</v>
      </c>
      <c r="B457" s="97" t="s">
        <v>190</v>
      </c>
      <c r="C457" s="98" t="s">
        <v>141</v>
      </c>
      <c r="D457" s="167" t="s">
        <v>17</v>
      </c>
    </row>
    <row r="458" spans="1:4" x14ac:dyDescent="0.2">
      <c r="A458" s="96">
        <v>10</v>
      </c>
      <c r="B458" s="97" t="s">
        <v>69</v>
      </c>
      <c r="C458" s="98" t="s">
        <v>141</v>
      </c>
      <c r="D458" s="167" t="s">
        <v>90</v>
      </c>
    </row>
    <row r="459" spans="1:4" ht="38.25" x14ac:dyDescent="0.2">
      <c r="A459" s="96">
        <v>12</v>
      </c>
      <c r="B459" s="97" t="s">
        <v>105</v>
      </c>
      <c r="C459" s="98" t="s">
        <v>147</v>
      </c>
      <c r="D459" s="167" t="s">
        <v>18</v>
      </c>
    </row>
    <row r="460" spans="1:4" x14ac:dyDescent="0.2">
      <c r="A460" s="96">
        <v>13</v>
      </c>
      <c r="B460" s="99" t="s">
        <v>108</v>
      </c>
      <c r="C460" s="98" t="s">
        <v>141</v>
      </c>
      <c r="D460" s="167" t="s">
        <v>18</v>
      </c>
    </row>
    <row r="461" spans="1:4" x14ac:dyDescent="0.2">
      <c r="A461" s="96">
        <v>14</v>
      </c>
      <c r="B461" s="99" t="s">
        <v>148</v>
      </c>
      <c r="C461" s="100" t="s">
        <v>84</v>
      </c>
      <c r="D461" s="166" t="s">
        <v>163</v>
      </c>
    </row>
    <row r="462" spans="1:4" ht="25.5" x14ac:dyDescent="0.2">
      <c r="A462" s="96">
        <v>15</v>
      </c>
      <c r="B462" s="99" t="s">
        <v>85</v>
      </c>
      <c r="C462" s="98" t="s">
        <v>141</v>
      </c>
      <c r="D462" s="166" t="s">
        <v>163</v>
      </c>
    </row>
    <row r="463" spans="1:4" ht="25.5" x14ac:dyDescent="0.2">
      <c r="A463" s="96">
        <v>17</v>
      </c>
      <c r="B463" s="99" t="s">
        <v>191</v>
      </c>
      <c r="C463" s="100" t="s">
        <v>87</v>
      </c>
      <c r="D463" s="166" t="s">
        <v>163</v>
      </c>
    </row>
    <row r="464" spans="1:4" x14ac:dyDescent="0.2">
      <c r="A464" s="96">
        <v>18</v>
      </c>
      <c r="B464" s="99" t="s">
        <v>192</v>
      </c>
      <c r="C464" s="98" t="s">
        <v>141</v>
      </c>
      <c r="D464" s="167" t="s">
        <v>74</v>
      </c>
    </row>
    <row r="465" spans="1:4" x14ac:dyDescent="0.2">
      <c r="A465" s="96">
        <v>19</v>
      </c>
      <c r="B465" s="99" t="s">
        <v>70</v>
      </c>
      <c r="C465" s="99" t="s">
        <v>141</v>
      </c>
      <c r="D465" s="167" t="s">
        <v>17</v>
      </c>
    </row>
    <row r="466" spans="1:4" x14ac:dyDescent="0.2">
      <c r="A466" s="96">
        <v>23</v>
      </c>
      <c r="B466" s="103" t="s">
        <v>125</v>
      </c>
      <c r="C466" s="104" t="s">
        <v>141</v>
      </c>
      <c r="D466" s="168" t="s">
        <v>17</v>
      </c>
    </row>
    <row r="467" spans="1:4" x14ac:dyDescent="0.2">
      <c r="C467" s="89"/>
    </row>
    <row r="468" spans="1:4" x14ac:dyDescent="0.2">
      <c r="C468" s="89"/>
    </row>
    <row r="469" spans="1:4" x14ac:dyDescent="0.2">
      <c r="A469" s="90" t="s">
        <v>149</v>
      </c>
      <c r="B469" s="93" t="s">
        <v>232</v>
      </c>
      <c r="C469" s="93" t="s">
        <v>233</v>
      </c>
      <c r="D469" s="90"/>
    </row>
    <row r="470" spans="1:4" x14ac:dyDescent="0.2">
      <c r="A470" s="90" t="s">
        <v>78</v>
      </c>
      <c r="B470" s="93" t="s">
        <v>79</v>
      </c>
      <c r="C470" s="93" t="s">
        <v>65</v>
      </c>
      <c r="D470" s="90" t="s">
        <v>80</v>
      </c>
    </row>
    <row r="471" spans="1:4" x14ac:dyDescent="0.2">
      <c r="A471" s="197">
        <v>2</v>
      </c>
      <c r="B471" s="198" t="s">
        <v>82</v>
      </c>
      <c r="C471" s="199" t="s">
        <v>141</v>
      </c>
      <c r="D471" s="200" t="s">
        <v>163</v>
      </c>
    </row>
    <row r="472" spans="1:4" ht="25.5" x14ac:dyDescent="0.2">
      <c r="A472" s="197">
        <v>3</v>
      </c>
      <c r="B472" s="198" t="s">
        <v>103</v>
      </c>
      <c r="C472" s="199" t="s">
        <v>112</v>
      </c>
      <c r="D472" s="200" t="s">
        <v>110</v>
      </c>
    </row>
    <row r="473" spans="1:4" x14ac:dyDescent="0.2">
      <c r="A473" s="197">
        <v>9</v>
      </c>
      <c r="B473" s="198" t="s">
        <v>190</v>
      </c>
      <c r="C473" s="199" t="s">
        <v>141</v>
      </c>
      <c r="D473" s="200" t="s">
        <v>17</v>
      </c>
    </row>
    <row r="474" spans="1:4" x14ac:dyDescent="0.2">
      <c r="A474" s="197">
        <v>14</v>
      </c>
      <c r="B474" s="198" t="s">
        <v>148</v>
      </c>
      <c r="C474" s="199" t="s">
        <v>84</v>
      </c>
      <c r="D474" s="200" t="s">
        <v>163</v>
      </c>
    </row>
    <row r="475" spans="1:4" x14ac:dyDescent="0.2">
      <c r="A475" s="197">
        <v>19</v>
      </c>
      <c r="B475" s="198" t="s">
        <v>70</v>
      </c>
      <c r="C475" s="199" t="s">
        <v>141</v>
      </c>
      <c r="D475" s="200" t="s">
        <v>159</v>
      </c>
    </row>
    <row r="476" spans="1:4" x14ac:dyDescent="0.2">
      <c r="A476" s="197">
        <v>23</v>
      </c>
      <c r="B476" s="201" t="s">
        <v>125</v>
      </c>
      <c r="C476" s="202" t="s">
        <v>141</v>
      </c>
      <c r="D476" s="200" t="s">
        <v>17</v>
      </c>
    </row>
    <row r="477" spans="1:4" x14ac:dyDescent="0.2">
      <c r="A477" s="203"/>
      <c r="B477" s="204"/>
      <c r="C477" s="205"/>
      <c r="D477" s="206"/>
    </row>
    <row r="478" spans="1:4" customFormat="1" x14ac:dyDescent="0.2"/>
    <row r="479" spans="1:4" ht="12.75" customHeight="1" x14ac:dyDescent="0.2">
      <c r="A479" s="90" t="s">
        <v>149</v>
      </c>
      <c r="B479" s="91" t="s">
        <v>200</v>
      </c>
      <c r="C479" s="91" t="s">
        <v>64</v>
      </c>
      <c r="D479" s="95"/>
    </row>
    <row r="480" spans="1:4" x14ac:dyDescent="0.2">
      <c r="A480" s="90" t="s">
        <v>78</v>
      </c>
      <c r="B480" s="93" t="s">
        <v>79</v>
      </c>
      <c r="C480" s="94" t="s">
        <v>65</v>
      </c>
      <c r="D480" s="95" t="s">
        <v>80</v>
      </c>
    </row>
    <row r="481" spans="1:4" x14ac:dyDescent="0.2">
      <c r="A481" s="96">
        <v>1</v>
      </c>
      <c r="B481" s="97" t="s">
        <v>66</v>
      </c>
      <c r="C481" s="98" t="s">
        <v>81</v>
      </c>
      <c r="D481" s="166" t="s">
        <v>163</v>
      </c>
    </row>
    <row r="482" spans="1:4" x14ac:dyDescent="0.2">
      <c r="A482" s="96">
        <v>2</v>
      </c>
      <c r="B482" s="97" t="s">
        <v>82</v>
      </c>
      <c r="C482" s="98" t="s">
        <v>141</v>
      </c>
      <c r="D482" s="166" t="s">
        <v>163</v>
      </c>
    </row>
    <row r="483" spans="1:4" ht="25.5" x14ac:dyDescent="0.2">
      <c r="A483" s="96">
        <v>3</v>
      </c>
      <c r="B483" s="97" t="s">
        <v>103</v>
      </c>
      <c r="C483" s="98" t="s">
        <v>112</v>
      </c>
      <c r="D483" s="167" t="s">
        <v>151</v>
      </c>
    </row>
    <row r="484" spans="1:4" x14ac:dyDescent="0.2">
      <c r="A484" s="96">
        <v>5</v>
      </c>
      <c r="B484" s="97" t="s">
        <v>67</v>
      </c>
      <c r="C484" s="98" t="s">
        <v>141</v>
      </c>
      <c r="D484" s="166" t="s">
        <v>163</v>
      </c>
    </row>
    <row r="485" spans="1:4" x14ac:dyDescent="0.2">
      <c r="A485" s="96">
        <v>6</v>
      </c>
      <c r="B485" s="97" t="s">
        <v>68</v>
      </c>
      <c r="C485" s="98" t="s">
        <v>141</v>
      </c>
      <c r="D485" s="167" t="s">
        <v>18</v>
      </c>
    </row>
    <row r="486" spans="1:4" ht="25.5" x14ac:dyDescent="0.2">
      <c r="A486" s="96">
        <v>7</v>
      </c>
      <c r="B486" s="97" t="s">
        <v>104</v>
      </c>
      <c r="C486" s="98" t="s">
        <v>145</v>
      </c>
      <c r="D486" s="167" t="s">
        <v>161</v>
      </c>
    </row>
    <row r="487" spans="1:4" x14ac:dyDescent="0.2">
      <c r="A487" s="96">
        <v>9</v>
      </c>
      <c r="B487" s="97" t="s">
        <v>190</v>
      </c>
      <c r="C487" s="98" t="s">
        <v>141</v>
      </c>
      <c r="D487" s="166" t="s">
        <v>163</v>
      </c>
    </row>
    <row r="488" spans="1:4" x14ac:dyDescent="0.2">
      <c r="A488" s="96">
        <v>10</v>
      </c>
      <c r="B488" s="97" t="s">
        <v>69</v>
      </c>
      <c r="C488" s="98" t="s">
        <v>141</v>
      </c>
      <c r="D488" s="166" t="s">
        <v>163</v>
      </c>
    </row>
    <row r="489" spans="1:4" ht="38.25" x14ac:dyDescent="0.2">
      <c r="A489" s="96">
        <v>12</v>
      </c>
      <c r="B489" s="97" t="s">
        <v>105</v>
      </c>
      <c r="C489" s="98" t="s">
        <v>147</v>
      </c>
      <c r="D489" s="167" t="s">
        <v>161</v>
      </c>
    </row>
    <row r="490" spans="1:4" x14ac:dyDescent="0.2">
      <c r="A490" s="96">
        <v>14</v>
      </c>
      <c r="B490" s="99" t="s">
        <v>148</v>
      </c>
      <c r="C490" s="100" t="s">
        <v>84</v>
      </c>
      <c r="D490" s="166" t="s">
        <v>163</v>
      </c>
    </row>
    <row r="493" spans="1:4" ht="25.5" x14ac:dyDescent="0.2">
      <c r="A493" s="90" t="s">
        <v>149</v>
      </c>
      <c r="B493" s="91" t="s">
        <v>201</v>
      </c>
      <c r="C493" s="91" t="s">
        <v>64</v>
      </c>
      <c r="D493" s="95"/>
    </row>
    <row r="494" spans="1:4" x14ac:dyDescent="0.2">
      <c r="A494" s="90" t="s">
        <v>78</v>
      </c>
      <c r="B494" s="93" t="s">
        <v>79</v>
      </c>
      <c r="C494" s="94" t="s">
        <v>65</v>
      </c>
      <c r="D494" s="95" t="s">
        <v>80</v>
      </c>
    </row>
    <row r="495" spans="1:4" x14ac:dyDescent="0.2">
      <c r="A495" s="96">
        <v>1</v>
      </c>
      <c r="B495" s="97" t="s">
        <v>66</v>
      </c>
      <c r="C495" s="98" t="s">
        <v>81</v>
      </c>
      <c r="D495" s="166" t="s">
        <v>163</v>
      </c>
    </row>
    <row r="496" spans="1:4" x14ac:dyDescent="0.2">
      <c r="A496" s="96">
        <v>2</v>
      </c>
      <c r="B496" s="97" t="s">
        <v>82</v>
      </c>
      <c r="C496" s="98" t="s">
        <v>141</v>
      </c>
      <c r="D496" s="166" t="s">
        <v>163</v>
      </c>
    </row>
    <row r="497" spans="1:4" ht="25.5" x14ac:dyDescent="0.2">
      <c r="A497" s="96">
        <v>3</v>
      </c>
      <c r="B497" s="97" t="s">
        <v>103</v>
      </c>
      <c r="C497" s="98" t="s">
        <v>112</v>
      </c>
      <c r="D497" s="167" t="s">
        <v>151</v>
      </c>
    </row>
    <row r="498" spans="1:4" x14ac:dyDescent="0.2">
      <c r="A498" s="96">
        <v>5</v>
      </c>
      <c r="B498" s="97" t="s">
        <v>67</v>
      </c>
      <c r="C498" s="98" t="s">
        <v>141</v>
      </c>
      <c r="D498" s="166" t="s">
        <v>163</v>
      </c>
    </row>
    <row r="499" spans="1:4" x14ac:dyDescent="0.2">
      <c r="A499" s="96">
        <v>6</v>
      </c>
      <c r="B499" s="97" t="s">
        <v>68</v>
      </c>
      <c r="C499" s="98" t="s">
        <v>141</v>
      </c>
      <c r="D499" s="167" t="s">
        <v>18</v>
      </c>
    </row>
    <row r="500" spans="1:4" ht="25.5" x14ac:dyDescent="0.2">
      <c r="A500" s="96">
        <v>7</v>
      </c>
      <c r="B500" s="97" t="s">
        <v>104</v>
      </c>
      <c r="C500" s="98" t="s">
        <v>145</v>
      </c>
      <c r="D500" s="167" t="s">
        <v>161</v>
      </c>
    </row>
    <row r="501" spans="1:4" x14ac:dyDescent="0.2">
      <c r="A501" s="96">
        <v>9</v>
      </c>
      <c r="B501" s="97" t="s">
        <v>190</v>
      </c>
      <c r="C501" s="98" t="s">
        <v>141</v>
      </c>
      <c r="D501" s="166" t="s">
        <v>163</v>
      </c>
    </row>
    <row r="502" spans="1:4" x14ac:dyDescent="0.2">
      <c r="A502" s="96">
        <v>10</v>
      </c>
      <c r="B502" s="97" t="s">
        <v>69</v>
      </c>
      <c r="C502" s="98" t="s">
        <v>141</v>
      </c>
      <c r="D502" s="166" t="s">
        <v>163</v>
      </c>
    </row>
    <row r="503" spans="1:4" ht="38.25" x14ac:dyDescent="0.2">
      <c r="A503" s="96">
        <v>12</v>
      </c>
      <c r="B503" s="97" t="s">
        <v>105</v>
      </c>
      <c r="C503" s="98" t="s">
        <v>147</v>
      </c>
      <c r="D503" s="167" t="s">
        <v>161</v>
      </c>
    </row>
    <row r="504" spans="1:4" x14ac:dyDescent="0.2">
      <c r="A504" s="96">
        <v>14</v>
      </c>
      <c r="B504" s="99" t="s">
        <v>148</v>
      </c>
      <c r="C504" s="100" t="s">
        <v>84</v>
      </c>
      <c r="D504" s="166" t="s">
        <v>163</v>
      </c>
    </row>
  </sheetData>
  <sheetProtection algorithmName="SHA-512" hashValue="gSdfiwui/PM3LJyb1JJ0M4qqV6o3C1aRG7SDXzs44VYzY1Yht87IhRzAq0UP1tikytXwRhPu++rVwrCb31TjwA==" saltValue="dioTmL4LmfCy8lV3MGukCg==" spinCount="100000" sheet="1" objects="1" scenarios="1"/>
  <mergeCells count="274">
    <mergeCell ref="C386:D386"/>
    <mergeCell ref="C407:D407"/>
    <mergeCell ref="C428:D428"/>
    <mergeCell ref="C447:D447"/>
    <mergeCell ref="C208:D208"/>
    <mergeCell ref="C227:D227"/>
    <mergeCell ref="C276:D276"/>
    <mergeCell ref="C290:D290"/>
    <mergeCell ref="C305:D305"/>
    <mergeCell ref="C348:D348"/>
    <mergeCell ref="C75:D75"/>
    <mergeCell ref="C89:D89"/>
    <mergeCell ref="C103:D103"/>
    <mergeCell ref="C136:D136"/>
    <mergeCell ref="C155:D155"/>
    <mergeCell ref="C189:D189"/>
    <mergeCell ref="IG4:II4"/>
    <mergeCell ref="IK4:IM4"/>
    <mergeCell ref="IO4:IQ4"/>
    <mergeCell ref="FA4:FC4"/>
    <mergeCell ref="FE4:FG4"/>
    <mergeCell ref="FI4:FK4"/>
    <mergeCell ref="DQ4:DS4"/>
    <mergeCell ref="DU4:DW4"/>
    <mergeCell ref="DY4:EA4"/>
    <mergeCell ref="EC4:EE4"/>
    <mergeCell ref="EG4:EI4"/>
    <mergeCell ref="EK4:EM4"/>
    <mergeCell ref="CS4:CU4"/>
    <mergeCell ref="CW4:CY4"/>
    <mergeCell ref="DA4:DC4"/>
    <mergeCell ref="DE4:DG4"/>
    <mergeCell ref="DI4:DK4"/>
    <mergeCell ref="DM4:DO4"/>
    <mergeCell ref="IS4:IU4"/>
    <mergeCell ref="C25:D25"/>
    <mergeCell ref="C60:D60"/>
    <mergeCell ref="HI4:HK4"/>
    <mergeCell ref="HM4:HO4"/>
    <mergeCell ref="HQ4:HS4"/>
    <mergeCell ref="HU4:HW4"/>
    <mergeCell ref="HY4:IA4"/>
    <mergeCell ref="IC4:IE4"/>
    <mergeCell ref="GK4:GM4"/>
    <mergeCell ref="GO4:GQ4"/>
    <mergeCell ref="GS4:GU4"/>
    <mergeCell ref="GW4:GY4"/>
    <mergeCell ref="HA4:HC4"/>
    <mergeCell ref="HE4:HG4"/>
    <mergeCell ref="FM4:FO4"/>
    <mergeCell ref="FQ4:FS4"/>
    <mergeCell ref="FU4:FW4"/>
    <mergeCell ref="FY4:GA4"/>
    <mergeCell ref="GC4:GE4"/>
    <mergeCell ref="GG4:GI4"/>
    <mergeCell ref="EO4:EQ4"/>
    <mergeCell ref="ES4:EU4"/>
    <mergeCell ref="EW4:EY4"/>
    <mergeCell ref="BU4:BW4"/>
    <mergeCell ref="BY4:CA4"/>
    <mergeCell ref="CC4:CE4"/>
    <mergeCell ref="CG4:CI4"/>
    <mergeCell ref="CK4:CM4"/>
    <mergeCell ref="CO4:CQ4"/>
    <mergeCell ref="AW4:AY4"/>
    <mergeCell ref="BA4:BC4"/>
    <mergeCell ref="BE4:BG4"/>
    <mergeCell ref="BI4:BK4"/>
    <mergeCell ref="BM4:BO4"/>
    <mergeCell ref="BQ4:BS4"/>
    <mergeCell ref="Y4:AA4"/>
    <mergeCell ref="AC4:AE4"/>
    <mergeCell ref="AG4:AI4"/>
    <mergeCell ref="AK4:AM4"/>
    <mergeCell ref="AO4:AQ4"/>
    <mergeCell ref="AS4:AU4"/>
    <mergeCell ref="IG3:II3"/>
    <mergeCell ref="IK3:IM3"/>
    <mergeCell ref="IO3:IQ3"/>
    <mergeCell ref="GG3:GI3"/>
    <mergeCell ref="EO3:EQ3"/>
    <mergeCell ref="ES3:EU3"/>
    <mergeCell ref="EW3:EY3"/>
    <mergeCell ref="FA3:FC3"/>
    <mergeCell ref="FE3:FG3"/>
    <mergeCell ref="FI3:FK3"/>
    <mergeCell ref="DQ3:DS3"/>
    <mergeCell ref="DU3:DW3"/>
    <mergeCell ref="DY3:EA3"/>
    <mergeCell ref="EC3:EE3"/>
    <mergeCell ref="EG3:EI3"/>
    <mergeCell ref="EK3:EM3"/>
    <mergeCell ref="CS3:CU3"/>
    <mergeCell ref="CW3:CY3"/>
    <mergeCell ref="IS3:IU3"/>
    <mergeCell ref="A4:C4"/>
    <mergeCell ref="E4:G4"/>
    <mergeCell ref="I4:K4"/>
    <mergeCell ref="M4:O4"/>
    <mergeCell ref="Q4:S4"/>
    <mergeCell ref="U4:W4"/>
    <mergeCell ref="HI3:HK3"/>
    <mergeCell ref="HM3:HO3"/>
    <mergeCell ref="HQ3:HS3"/>
    <mergeCell ref="HU3:HW3"/>
    <mergeCell ref="HY3:IA3"/>
    <mergeCell ref="IC3:IE3"/>
    <mergeCell ref="GK3:GM3"/>
    <mergeCell ref="GO3:GQ3"/>
    <mergeCell ref="GS3:GU3"/>
    <mergeCell ref="GW3:GY3"/>
    <mergeCell ref="HA3:HC3"/>
    <mergeCell ref="HE3:HG3"/>
    <mergeCell ref="FM3:FO3"/>
    <mergeCell ref="FQ3:FS3"/>
    <mergeCell ref="FU3:FW3"/>
    <mergeCell ref="FY3:GA3"/>
    <mergeCell ref="GC3:GE3"/>
    <mergeCell ref="DA3:DC3"/>
    <mergeCell ref="DE3:DG3"/>
    <mergeCell ref="DI3:DK3"/>
    <mergeCell ref="DM3:DO3"/>
    <mergeCell ref="BU3:BW3"/>
    <mergeCell ref="BY3:CA3"/>
    <mergeCell ref="CC3:CE3"/>
    <mergeCell ref="CG3:CI3"/>
    <mergeCell ref="CK3:CM3"/>
    <mergeCell ref="CO3:CQ3"/>
    <mergeCell ref="AW3:AY3"/>
    <mergeCell ref="BA3:BC3"/>
    <mergeCell ref="BE3:BG3"/>
    <mergeCell ref="BI3:BK3"/>
    <mergeCell ref="BM3:BO3"/>
    <mergeCell ref="BQ3:BS3"/>
    <mergeCell ref="Y3:AA3"/>
    <mergeCell ref="AC3:AE3"/>
    <mergeCell ref="AG3:AI3"/>
    <mergeCell ref="AK3:AM3"/>
    <mergeCell ref="AO3:AQ3"/>
    <mergeCell ref="AS3:AU3"/>
    <mergeCell ref="IG2:II2"/>
    <mergeCell ref="IK2:IM2"/>
    <mergeCell ref="IO2:IQ2"/>
    <mergeCell ref="IS2:IU2"/>
    <mergeCell ref="A3:C3"/>
    <mergeCell ref="E3:G3"/>
    <mergeCell ref="I3:K3"/>
    <mergeCell ref="M3:O3"/>
    <mergeCell ref="Q3:S3"/>
    <mergeCell ref="U3:W3"/>
    <mergeCell ref="HI2:HK2"/>
    <mergeCell ref="HM2:HO2"/>
    <mergeCell ref="HQ2:HS2"/>
    <mergeCell ref="HU2:HW2"/>
    <mergeCell ref="HY2:IA2"/>
    <mergeCell ref="IC2:IE2"/>
    <mergeCell ref="GK2:GM2"/>
    <mergeCell ref="GO2:GQ2"/>
    <mergeCell ref="GS2:GU2"/>
    <mergeCell ref="GW2:GY2"/>
    <mergeCell ref="HA2:HC2"/>
    <mergeCell ref="HE2:HG2"/>
    <mergeCell ref="FM2:FO2"/>
    <mergeCell ref="FQ2:FS2"/>
    <mergeCell ref="FU2:FW2"/>
    <mergeCell ref="FY2:GA2"/>
    <mergeCell ref="GC2:GE2"/>
    <mergeCell ref="GG2:GI2"/>
    <mergeCell ref="EO2:EQ2"/>
    <mergeCell ref="ES2:EU2"/>
    <mergeCell ref="EW2:EY2"/>
    <mergeCell ref="FA2:FC2"/>
    <mergeCell ref="FE2:FG2"/>
    <mergeCell ref="FI2:FK2"/>
    <mergeCell ref="DQ2:DS2"/>
    <mergeCell ref="DU2:DW2"/>
    <mergeCell ref="DY2:EA2"/>
    <mergeCell ref="EC2:EE2"/>
    <mergeCell ref="EG2:EI2"/>
    <mergeCell ref="EK2:EM2"/>
    <mergeCell ref="CS2:CU2"/>
    <mergeCell ref="CW2:CY2"/>
    <mergeCell ref="DA2:DC2"/>
    <mergeCell ref="DE2:DG2"/>
    <mergeCell ref="DI2:DK2"/>
    <mergeCell ref="DM2:DO2"/>
    <mergeCell ref="BU2:BW2"/>
    <mergeCell ref="BY2:CA2"/>
    <mergeCell ref="CC2:CE2"/>
    <mergeCell ref="CG2:CI2"/>
    <mergeCell ref="CK2:CM2"/>
    <mergeCell ref="CO2:CQ2"/>
    <mergeCell ref="AW2:AY2"/>
    <mergeCell ref="BA2:BC2"/>
    <mergeCell ref="BE2:BG2"/>
    <mergeCell ref="BI2:BK2"/>
    <mergeCell ref="BM2:BO2"/>
    <mergeCell ref="BQ2:BS2"/>
    <mergeCell ref="Y2:AA2"/>
    <mergeCell ref="AC2:AE2"/>
    <mergeCell ref="AG2:AI2"/>
    <mergeCell ref="AK2:AM2"/>
    <mergeCell ref="AO2:AQ2"/>
    <mergeCell ref="AS2:AU2"/>
    <mergeCell ref="IG1:II1"/>
    <mergeCell ref="IK1:IM1"/>
    <mergeCell ref="IO1:IQ1"/>
    <mergeCell ref="GG1:GI1"/>
    <mergeCell ref="EO1:EQ1"/>
    <mergeCell ref="ES1:EU1"/>
    <mergeCell ref="EW1:EY1"/>
    <mergeCell ref="FA1:FC1"/>
    <mergeCell ref="FE1:FG1"/>
    <mergeCell ref="FI1:FK1"/>
    <mergeCell ref="DQ1:DS1"/>
    <mergeCell ref="DU1:DW1"/>
    <mergeCell ref="DY1:EA1"/>
    <mergeCell ref="EC1:EE1"/>
    <mergeCell ref="EG1:EI1"/>
    <mergeCell ref="EK1:EM1"/>
    <mergeCell ref="CS1:CU1"/>
    <mergeCell ref="CW1:CY1"/>
    <mergeCell ref="IS1:IU1"/>
    <mergeCell ref="A2:C2"/>
    <mergeCell ref="E2:G2"/>
    <mergeCell ref="I2:K2"/>
    <mergeCell ref="M2:O2"/>
    <mergeCell ref="Q2:S2"/>
    <mergeCell ref="U2:W2"/>
    <mergeCell ref="HI1:HK1"/>
    <mergeCell ref="HM1:HO1"/>
    <mergeCell ref="HQ1:HS1"/>
    <mergeCell ref="HU1:HW1"/>
    <mergeCell ref="HY1:IA1"/>
    <mergeCell ref="IC1:IE1"/>
    <mergeCell ref="GK1:GM1"/>
    <mergeCell ref="GO1:GQ1"/>
    <mergeCell ref="GS1:GU1"/>
    <mergeCell ref="GW1:GY1"/>
    <mergeCell ref="HA1:HC1"/>
    <mergeCell ref="HE1:HG1"/>
    <mergeCell ref="FM1:FO1"/>
    <mergeCell ref="FQ1:FS1"/>
    <mergeCell ref="FU1:FW1"/>
    <mergeCell ref="FY1:GA1"/>
    <mergeCell ref="GC1:GE1"/>
    <mergeCell ref="DA1:DC1"/>
    <mergeCell ref="DE1:DG1"/>
    <mergeCell ref="DI1:DK1"/>
    <mergeCell ref="DM1:DO1"/>
    <mergeCell ref="BU1:BW1"/>
    <mergeCell ref="BY1:CA1"/>
    <mergeCell ref="CC1:CE1"/>
    <mergeCell ref="CG1:CI1"/>
    <mergeCell ref="CK1:CM1"/>
    <mergeCell ref="CO1:CQ1"/>
    <mergeCell ref="BI1:BK1"/>
    <mergeCell ref="BM1:BO1"/>
    <mergeCell ref="BQ1:BS1"/>
    <mergeCell ref="Y1:AA1"/>
    <mergeCell ref="AC1:AE1"/>
    <mergeCell ref="AG1:AI1"/>
    <mergeCell ref="AK1:AM1"/>
    <mergeCell ref="AO1:AQ1"/>
    <mergeCell ref="AS1:AU1"/>
    <mergeCell ref="A1:C1"/>
    <mergeCell ref="E1:G1"/>
    <mergeCell ref="I1:K1"/>
    <mergeCell ref="M1:O1"/>
    <mergeCell ref="Q1:S1"/>
    <mergeCell ref="U1:W1"/>
    <mergeCell ref="AW1:AY1"/>
    <mergeCell ref="BA1:BC1"/>
    <mergeCell ref="BE1:BG1"/>
  </mergeCells>
  <pageMargins left="1.32" right="0.74" top="0.98425196850393704" bottom="0.51" header="0.22" footer="0.2"/>
  <pageSetup paperSize="9" scale="76" orientation="portrait" r:id="rId1"/>
  <headerFooter alignWithMargins="0">
    <oddHeader>&amp;R&amp;G</oddHeader>
    <oddFooter>&amp;CVersion: 2026_04_15 FA_Bremerhaven_Vergabe</oddFooter>
  </headerFooter>
  <rowBreaks count="11" manualBreakCount="11">
    <brk id="43" max="3" man="1"/>
    <brk id="88" max="3" man="1"/>
    <brk id="135" max="3" man="1"/>
    <brk id="172" max="3" man="1"/>
    <brk id="207" max="3" man="1"/>
    <brk id="256" max="3" man="1"/>
    <brk id="304" max="3" man="1"/>
    <brk id="347" max="3" man="1"/>
    <brk id="385" max="3" man="1"/>
    <brk id="427" max="3" man="1"/>
    <brk id="468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9</vt:i4>
      </vt:variant>
    </vt:vector>
  </HeadingPairs>
  <TitlesOfParts>
    <vt:vector size="13" baseType="lpstr">
      <vt:lpstr>Vorblatt</vt:lpstr>
      <vt:lpstr>Raumverzeichnis</vt:lpstr>
      <vt:lpstr>LB Gesamtkalkulation</vt:lpstr>
      <vt:lpstr>LB RG Verwaltungsgeb</vt:lpstr>
      <vt:lpstr>'LB Gesamtkalkulation'!Druckbereich</vt:lpstr>
      <vt:lpstr>'LB RG Verwaltungsgeb'!Druckbereich</vt:lpstr>
      <vt:lpstr>Raumverzeichnis!Druckbereich</vt:lpstr>
      <vt:lpstr>'LB Gesamtkalkulation'!Drucktitel</vt:lpstr>
      <vt:lpstr>'LB RG Verwaltungsgeb'!Drucktitel</vt:lpstr>
      <vt:lpstr>Raumverzeichnis!Drucktitel</vt:lpstr>
      <vt:lpstr>ExportTitel</vt:lpstr>
      <vt:lpstr>SVS_GR</vt:lpstr>
      <vt:lpstr>SVS_UR</vt:lpstr>
    </vt:vector>
  </TitlesOfParts>
  <Company>GWB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Wiebe, Fabian (Immobilien Bremen)</dc:creator>
  <cp:lastModifiedBy>Rzondkowski, Bianca (Immobilien Bremen)</cp:lastModifiedBy>
  <cp:lastPrinted>2013-08-15T12:08:34Z</cp:lastPrinted>
  <dcterms:created xsi:type="dcterms:W3CDTF">1999-01-11T08:26:23Z</dcterms:created>
  <dcterms:modified xsi:type="dcterms:W3CDTF">2026-04-22T08:42:05Z</dcterms:modified>
</cp:coreProperties>
</file>